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160" yWindow="0" windowWidth="16380" windowHeight="11960" tabRatio="132"/>
  </bookViews>
  <sheets>
    <sheet name="Plan1" sheetId="1" r:id="rId1"/>
    <sheet name="Plan2" sheetId="2" r:id="rId2"/>
    <sheet name="Plan3" sheetId="3" r:id="rId3"/>
  </sheets>
  <definedNames>
    <definedName name="_xlnm.Print_Titles" localSheetId="0">Plan1!$1:$9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2" i="1" l="1"/>
  <c r="J12" i="1"/>
  <c r="K11" i="1"/>
  <c r="F12" i="1"/>
  <c r="H12" i="1"/>
  <c r="F13" i="1"/>
  <c r="H13" i="1"/>
  <c r="J13" i="1"/>
  <c r="I15" i="1"/>
  <c r="J15" i="1"/>
  <c r="K14" i="1"/>
  <c r="F15" i="1"/>
  <c r="H15" i="1"/>
  <c r="F16" i="1"/>
  <c r="H16" i="1"/>
  <c r="J16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K17" i="1"/>
  <c r="F18" i="1"/>
  <c r="H18" i="1"/>
  <c r="F19" i="1"/>
  <c r="H19" i="1"/>
  <c r="F20" i="1"/>
  <c r="H20" i="1"/>
  <c r="F21" i="1"/>
  <c r="H21" i="1"/>
  <c r="F22" i="1"/>
  <c r="H22" i="1"/>
  <c r="F23" i="1"/>
  <c r="H23" i="1"/>
  <c r="F24" i="1"/>
  <c r="H24" i="1"/>
  <c r="F25" i="1"/>
  <c r="H25" i="1"/>
  <c r="F26" i="1"/>
  <c r="H26" i="1"/>
  <c r="F27" i="1"/>
  <c r="H27" i="1"/>
  <c r="F28" i="1"/>
  <c r="H28" i="1"/>
  <c r="F29" i="1"/>
  <c r="H29" i="1"/>
  <c r="F30" i="1"/>
  <c r="H30" i="1"/>
  <c r="F31" i="1"/>
  <c r="H31" i="1"/>
  <c r="F32" i="1"/>
  <c r="H32" i="1"/>
  <c r="F33" i="1"/>
  <c r="H33" i="1"/>
  <c r="F34" i="1"/>
  <c r="H34" i="1"/>
  <c r="F35" i="1"/>
  <c r="H35" i="1"/>
  <c r="F36" i="1"/>
  <c r="H36" i="1"/>
  <c r="F37" i="1"/>
  <c r="H37" i="1"/>
  <c r="F38" i="1"/>
  <c r="H38" i="1"/>
  <c r="F39" i="1"/>
  <c r="H39" i="1"/>
  <c r="F40" i="1"/>
  <c r="H40" i="1"/>
  <c r="F41" i="1"/>
  <c r="H41" i="1"/>
  <c r="F42" i="1"/>
  <c r="H42" i="1"/>
  <c r="F43" i="1"/>
  <c r="H43" i="1"/>
  <c r="F44" i="1"/>
  <c r="H44" i="1"/>
  <c r="F45" i="1"/>
  <c r="H45" i="1"/>
  <c r="F46" i="1"/>
  <c r="H46" i="1"/>
  <c r="F47" i="1"/>
  <c r="H47" i="1"/>
  <c r="F48" i="1"/>
  <c r="H48" i="1"/>
  <c r="F49" i="1"/>
  <c r="H49" i="1"/>
  <c r="F50" i="1"/>
  <c r="H50" i="1"/>
  <c r="F51" i="1"/>
  <c r="H51" i="1"/>
  <c r="F52" i="1"/>
  <c r="H52" i="1"/>
  <c r="F53" i="1"/>
  <c r="H53" i="1"/>
  <c r="F54" i="1"/>
  <c r="H54" i="1"/>
  <c r="F55" i="1"/>
  <c r="H55" i="1"/>
  <c r="F56" i="1"/>
  <c r="H56" i="1"/>
  <c r="F57" i="1"/>
  <c r="H57" i="1"/>
  <c r="F58" i="1"/>
  <c r="H58" i="1"/>
  <c r="F59" i="1"/>
  <c r="H59" i="1"/>
  <c r="F60" i="1"/>
  <c r="H60" i="1"/>
  <c r="F61" i="1"/>
  <c r="H61" i="1"/>
  <c r="F62" i="1"/>
  <c r="H62" i="1"/>
  <c r="F63" i="1"/>
  <c r="H63" i="1"/>
  <c r="F64" i="1"/>
  <c r="H64" i="1"/>
  <c r="F65" i="1"/>
  <c r="H65" i="1"/>
  <c r="F66" i="1"/>
  <c r="H66" i="1"/>
  <c r="F67" i="1"/>
  <c r="H67" i="1"/>
  <c r="F68" i="1"/>
  <c r="H68" i="1"/>
  <c r="F69" i="1"/>
  <c r="H69" i="1"/>
  <c r="J69" i="1"/>
  <c r="I71" i="1"/>
  <c r="J71" i="1"/>
  <c r="I72" i="1"/>
  <c r="J72" i="1"/>
  <c r="K70" i="1"/>
  <c r="F71" i="1"/>
  <c r="H71" i="1"/>
  <c r="F72" i="1"/>
  <c r="H72" i="1"/>
  <c r="F73" i="1"/>
  <c r="H73" i="1"/>
  <c r="I73" i="1"/>
  <c r="J73" i="1"/>
  <c r="F74" i="1"/>
  <c r="H74" i="1"/>
  <c r="J74" i="1"/>
  <c r="I76" i="1"/>
  <c r="J76" i="1"/>
  <c r="I77" i="1"/>
  <c r="J77" i="1"/>
  <c r="I78" i="1"/>
  <c r="J78" i="1"/>
  <c r="K75" i="1"/>
  <c r="F76" i="1"/>
  <c r="H76" i="1"/>
  <c r="F77" i="1"/>
  <c r="H77" i="1"/>
  <c r="F78" i="1"/>
  <c r="H78" i="1"/>
  <c r="F79" i="1"/>
  <c r="H79" i="1"/>
  <c r="J79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K80" i="1"/>
  <c r="F81" i="1"/>
  <c r="H81" i="1"/>
  <c r="F82" i="1"/>
  <c r="H82" i="1"/>
  <c r="F83" i="1"/>
  <c r="H83" i="1"/>
  <c r="F84" i="1"/>
  <c r="H84" i="1"/>
  <c r="F85" i="1"/>
  <c r="H85" i="1"/>
  <c r="F86" i="1"/>
  <c r="H86" i="1"/>
  <c r="F87" i="1"/>
  <c r="H87" i="1"/>
  <c r="F88" i="1"/>
  <c r="H88" i="1"/>
  <c r="F89" i="1"/>
  <c r="H89" i="1"/>
  <c r="F90" i="1"/>
  <c r="H90" i="1"/>
  <c r="J90" i="1"/>
  <c r="I92" i="1"/>
  <c r="J92" i="1"/>
  <c r="I93" i="1"/>
  <c r="J93" i="1"/>
  <c r="K91" i="1"/>
  <c r="F92" i="1"/>
  <c r="H92" i="1"/>
  <c r="F93" i="1"/>
  <c r="H93" i="1"/>
  <c r="F94" i="1"/>
  <c r="H94" i="1"/>
  <c r="J94" i="1"/>
  <c r="F96" i="1"/>
  <c r="H96" i="1"/>
  <c r="J96" i="1"/>
  <c r="F97" i="1"/>
  <c r="H97" i="1"/>
  <c r="J97" i="1"/>
  <c r="F98" i="1"/>
  <c r="H98" i="1"/>
  <c r="J98" i="1"/>
  <c r="F99" i="1"/>
  <c r="H99" i="1"/>
  <c r="J99" i="1"/>
</calcChain>
</file>

<file path=xl/sharedStrings.xml><?xml version="1.0" encoding="utf-8"?>
<sst xmlns="http://schemas.openxmlformats.org/spreadsheetml/2006/main" count="275" uniqueCount="201">
  <si>
    <t>Prédio : 4 de Outubro</t>
  </si>
  <si>
    <t>Rua Floriano Peixoto, n. 141, Santo Antônio – Recife (PE)</t>
  </si>
  <si>
    <t xml:space="preserve">PROJETO - CFTV / CABEAMENTO ESTRUTURADO  </t>
  </si>
  <si>
    <t>ORÇAMENTO com validade de 60 dias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</si>
  <si>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</si>
  <si>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</si>
  <si>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</si>
  <si>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</si>
  <si>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</si>
  <si>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</si>
  <si>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</si>
  <si>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</si>
  <si>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</si>
  <si>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</si>
  <si>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</si>
  <si>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MATERIAL</t>
  </si>
  <si>
    <t>MÃO-DE-OBRA</t>
  </si>
  <si>
    <t>MAT + M.O.</t>
  </si>
  <si>
    <t>Item</t>
  </si>
  <si>
    <t>Especificação dos Materiais</t>
  </si>
  <si>
    <t>UN</t>
  </si>
  <si>
    <t>Qtde</t>
  </si>
  <si>
    <t>R$ / UN</t>
  </si>
  <si>
    <t>R$ / ITEM</t>
  </si>
  <si>
    <t>R$ / Item</t>
  </si>
  <si>
    <t>R$/Grupo</t>
  </si>
  <si>
    <t>(DxE)</t>
  </si>
  <si>
    <t>(DxG)</t>
  </si>
  <si>
    <t>(F+H)</t>
  </si>
  <si>
    <t>(DxI)</t>
  </si>
  <si>
    <t>1.00</t>
  </si>
  <si>
    <t>SERVIÇOS PRELIMINARES</t>
  </si>
  <si>
    <t>1.01</t>
  </si>
  <si>
    <t>CREA ART</t>
  </si>
  <si>
    <t>VB</t>
  </si>
  <si>
    <t>2.00</t>
  </si>
  <si>
    <t>IMPLANTAÇÃO E ADMINISTRAÇÃO</t>
  </si>
  <si>
    <t>2.01</t>
  </si>
  <si>
    <t>ADMINISTRAÇÃO DE OBRA</t>
  </si>
  <si>
    <t>3.00</t>
  </si>
  <si>
    <t>MATERIAL CABEAMENTO ESTRUTURADO</t>
  </si>
  <si>
    <t>3.01</t>
  </si>
  <si>
    <t>Arruela Lisa 1/4"</t>
  </si>
  <si>
    <t>3.02</t>
  </si>
  <si>
    <t>Cabo de fibra óptica monomodo 04 fibras</t>
  </si>
  <si>
    <t>M</t>
  </si>
  <si>
    <t>3.03</t>
  </si>
  <si>
    <t>Cabo de par trançado UTP Cat.6</t>
  </si>
  <si>
    <t>3.04</t>
  </si>
  <si>
    <t>Cabo Telefônico CCI 50x50 pares</t>
  </si>
  <si>
    <t>3.05</t>
  </si>
  <si>
    <t>Caixa de Passagem 20x20mm em Alumínio</t>
  </si>
  <si>
    <t>3.06</t>
  </si>
  <si>
    <t>Caixa de Passagem 30x30mm em Alumínio</t>
  </si>
  <si>
    <t>3.07</t>
  </si>
  <si>
    <t>Condulete Universal c/ Tampas 1,1/2"</t>
  </si>
  <si>
    <t>3.08</t>
  </si>
  <si>
    <t>Condulete Universal c/ Tampas 3/4"</t>
  </si>
  <si>
    <t>3.09</t>
  </si>
  <si>
    <t>Conector RJ-45 Fêmea - Cat.6</t>
  </si>
  <si>
    <t>3.10</t>
  </si>
  <si>
    <t>Cordão Óptico SC / SC com 2,5m - SM</t>
  </si>
  <si>
    <t>3.11</t>
  </si>
  <si>
    <t>Curva Horizontal 90º p/ eletrocalha 100x50mm</t>
  </si>
  <si>
    <t>3.12</t>
  </si>
  <si>
    <t>Curva Horizontal 90º p/ eletrocalha 150x50mm</t>
  </si>
  <si>
    <t>3.13</t>
  </si>
  <si>
    <t>Curva Horizontal 90º p/ eletrocalha 50x50mm</t>
  </si>
  <si>
    <t>3.14</t>
  </si>
  <si>
    <t>Curva Roscável Galvanizada p/ eletroduto  1"</t>
  </si>
  <si>
    <t>3.15</t>
  </si>
  <si>
    <t>Curva Roscável Galvanizada p/ eletroduto 2"</t>
  </si>
  <si>
    <t>3.16</t>
  </si>
  <si>
    <t>Curva Roscável Galvanizada p/ eletroduto 3/4"</t>
  </si>
  <si>
    <t>3.17</t>
  </si>
  <si>
    <t>Distribuidor Interno Óptico até 12 fibras</t>
  </si>
  <si>
    <t>3.18</t>
  </si>
  <si>
    <t>Eletrocalha Perfurada 100x50x3000mm</t>
  </si>
  <si>
    <t>BR</t>
  </si>
  <si>
    <t>3.19</t>
  </si>
  <si>
    <t>Eletrocalha Perfurada 150x50x3000mm</t>
  </si>
  <si>
    <t>3.20</t>
  </si>
  <si>
    <t>Eletrocalha Perfurada 50x50x3000mm</t>
  </si>
  <si>
    <t>3.21</t>
  </si>
  <si>
    <t>Eletroduto Ferro Galvanizado 1"</t>
  </si>
  <si>
    <t>VR</t>
  </si>
  <si>
    <t>3.22</t>
  </si>
  <si>
    <t>Eletroduto Ferro Galvanizado 2"</t>
  </si>
  <si>
    <t>3.23</t>
  </si>
  <si>
    <t>Eletroduto Ferro Galvanizado 3/4"</t>
  </si>
  <si>
    <t>3.24</t>
  </si>
  <si>
    <t>Espelho de condulete p/ 1RJ45</t>
  </si>
  <si>
    <t>3.25</t>
  </si>
  <si>
    <t>Espelho de condulete p/ 2RJ45</t>
  </si>
  <si>
    <t>3.26</t>
  </si>
  <si>
    <t>Luva de Acabamento 100x50mm</t>
  </si>
  <si>
    <t>3.27</t>
  </si>
  <si>
    <t>Luva de Acabamento 150x50mm</t>
  </si>
  <si>
    <t>3.28</t>
  </si>
  <si>
    <t>Luva de Acabamento 50x50mm</t>
  </si>
  <si>
    <t>3.29</t>
  </si>
  <si>
    <t>Luva Roscável Galvanizada p/ eletroduto 1"</t>
  </si>
  <si>
    <t>3.30</t>
  </si>
  <si>
    <t>Luva Roscável Galvanizada p/ eletroduto 2"</t>
  </si>
  <si>
    <t>3.31</t>
  </si>
  <si>
    <t>Luva Roscável Galvanizada p/ eletroduto 3/4"</t>
  </si>
  <si>
    <t>3.32</t>
  </si>
  <si>
    <t>Organizador de Cabos Horizontal 1U x 19"</t>
  </si>
  <si>
    <t>3.33</t>
  </si>
  <si>
    <t>Painel de Fechamento 1U x 19"</t>
  </si>
  <si>
    <t>3.34</t>
  </si>
  <si>
    <t>Parafuso Auto-travante 1/4''x5/8''</t>
  </si>
  <si>
    <t>3.35</t>
  </si>
  <si>
    <t>Patch Panel 24 Portas - Cat.6</t>
  </si>
  <si>
    <t>3.36</t>
  </si>
  <si>
    <t>Pino com Rosca 1/4"</t>
  </si>
  <si>
    <t>3.37</t>
  </si>
  <si>
    <t>Porca Sextavada 1/4"</t>
  </si>
  <si>
    <t>3.38</t>
  </si>
  <si>
    <t>Prolongador 1/4"</t>
  </si>
  <si>
    <t>3.39</t>
  </si>
  <si>
    <t xml:space="preserve">Rack Fechado - 19" x 12U x 470 mm  </t>
  </si>
  <si>
    <t>3.40</t>
  </si>
  <si>
    <t xml:space="preserve">Rack Fechado - 19" x 24U x 470 mm   </t>
  </si>
  <si>
    <t>3.41</t>
  </si>
  <si>
    <t xml:space="preserve">Rack Fechado - 19" x 44U x 570 mm   </t>
  </si>
  <si>
    <t>3.42</t>
  </si>
  <si>
    <t>Saída Lateral de Eletrocalha p/ Eletroduto 3/4"</t>
  </si>
  <si>
    <t>3.43</t>
  </si>
  <si>
    <t>Saída Lateral de Eletrocalha p/ Eletroduto1"</t>
  </si>
  <si>
    <t>3.44</t>
  </si>
  <si>
    <t>Suporte Vertical p/ Eletrocalha 100x50mm</t>
  </si>
  <si>
    <t>3.45</t>
  </si>
  <si>
    <t>Suporte Vertical p/ Eletrocalha 50x50mm</t>
  </si>
  <si>
    <t>3.46</t>
  </si>
  <si>
    <t>Tê Horizontal de Derivação p/ eletrocalha 100x50mm</t>
  </si>
  <si>
    <t>3.47</t>
  </si>
  <si>
    <t>Tê Horizontal p/ eletrocalha 50x50mm</t>
  </si>
  <si>
    <t>3.48</t>
  </si>
  <si>
    <t>Tê Vertical de Derivação p/ eletrocalha 100x50mm</t>
  </si>
  <si>
    <t>3.49</t>
  </si>
  <si>
    <t>Tirante Tosqueado 1/4"</t>
  </si>
  <si>
    <t>3.50</t>
  </si>
  <si>
    <t>Unidade de Ventilação p/ Rack</t>
  </si>
  <si>
    <t>3.51</t>
  </si>
  <si>
    <t>Voice Panel 50 Portas 1U x 19"</t>
  </si>
  <si>
    <t>4.00</t>
  </si>
  <si>
    <t>EQUIPAMENTOS REDE LAN</t>
  </si>
  <si>
    <t>4.01</t>
  </si>
  <si>
    <t>Switch Ethernet 24 Portas 10/100 + 2x1000- TIPO I (BORDA) CONFORME ESPECIFICAÇÕES</t>
  </si>
  <si>
    <t>4.02</t>
  </si>
  <si>
    <t>Switch Ethernet 24 Portas 10/100/1000 - TIPO II (CENTRAL) CONFORME ESPECIFICAÇÕES</t>
  </si>
  <si>
    <t>4.03</t>
  </si>
  <si>
    <t>Conversor Mini-GBIC Monomodo (9/125) 1000Base-SX - Conector LC, COMPATÍVEL COM SWITCHES OFERTADOS</t>
  </si>
  <si>
    <t xml:space="preserve"> </t>
  </si>
  <si>
    <t>5.00</t>
  </si>
  <si>
    <t>SERVIÇOS SISTEMA CFTV</t>
  </si>
  <si>
    <t>5.01</t>
  </si>
  <si>
    <t>Software de Gravação de Gerenciamento para 24 câmeras, CONFORME ESPECIFICAÇÕES</t>
  </si>
  <si>
    <t>5.02</t>
  </si>
  <si>
    <t>Instalação, Configuração e Testes CONFORME ESPECIFICAÇÕES</t>
  </si>
  <si>
    <t>5.03</t>
  </si>
  <si>
    <t>Operação Assistida 30 dias CONFORME ESPECIFICAÇÔES</t>
  </si>
  <si>
    <t>6.00</t>
  </si>
  <si>
    <t>EQUIPAMENTOS - SISTEMA DE CFTV</t>
  </si>
  <si>
    <t>6.01</t>
  </si>
  <si>
    <t>Câmera Dome Fixa – TIPO-1 (Uso Interno), CONFORME ESPECIFICAÇÕES</t>
  </si>
  <si>
    <t>6.02</t>
  </si>
  <si>
    <t>Câmera Dome Fixa – TIPO-2 (Uso Externo), CONFORME ESPECIFICAÇÕES</t>
  </si>
  <si>
    <t>6.03</t>
  </si>
  <si>
    <t>Joystick PTZ para Vídeo Digital, CONFORME ESPECIFICAÇÕES</t>
  </si>
  <si>
    <t>6.04</t>
  </si>
  <si>
    <t>Estações de Monitoramento e Supervisão do CFTV, CONFORME ESPECIFICAÇÕES</t>
  </si>
  <si>
    <t>6.05</t>
  </si>
  <si>
    <t>Monitor LCD 22 Polegadas WXGA, CONFORME ESPECIFICAÇÕES</t>
  </si>
  <si>
    <t>6.06</t>
  </si>
  <si>
    <t>TV/MONITOR LCD DE 40", CONFORME ESPECIFICAÇÕES</t>
  </si>
  <si>
    <t>6.07</t>
  </si>
  <si>
    <t>Switch de Borda 24 portas PoE 10/100 + 2 portas 10/100/1000, 1 interface GBIC, CONFORME ESPECIFICAÇÕES</t>
  </si>
  <si>
    <t>6.08</t>
  </si>
  <si>
    <t>Servidor de Rede p/ o sistema CFTV,  CONFORME ESPECIFICAÇÕES</t>
  </si>
  <si>
    <t>6.09</t>
  </si>
  <si>
    <t>Placa Aceleradora de Vídeo p/ 4 monitores, CONFORME ESPECIFICAÇÕES</t>
  </si>
  <si>
    <t>7.00</t>
  </si>
  <si>
    <t>TREINAMENTO</t>
  </si>
  <si>
    <t>7.01</t>
  </si>
  <si>
    <t>Treinamento Operacional CFTV</t>
  </si>
  <si>
    <t>7.02</t>
  </si>
  <si>
    <t>Treinamento Operacional REDE</t>
  </si>
  <si>
    <t>8.00</t>
  </si>
  <si>
    <r>
      <t>SERVICO –</t>
    </r>
    <r>
      <rPr>
        <b/>
        <sz val="9"/>
        <color indexed="10"/>
        <rFont val="Arial"/>
        <family val="2"/>
      </rPr>
      <t xml:space="preserve"> Item 01 + 02 + 05</t>
    </r>
  </si>
  <si>
    <t>9.00</t>
  </si>
  <si>
    <r>
      <t xml:space="preserve">MATERIAL – </t>
    </r>
    <r>
      <rPr>
        <b/>
        <sz val="9"/>
        <color indexed="10"/>
        <rFont val="Arial"/>
        <family val="2"/>
      </rPr>
      <t>Item 03 + 04 + 06</t>
    </r>
  </si>
  <si>
    <t>10.00</t>
  </si>
  <si>
    <r>
      <t xml:space="preserve">TREINAMENTO – </t>
    </r>
    <r>
      <rPr>
        <b/>
        <sz val="9"/>
        <color indexed="10"/>
        <rFont val="Arial"/>
        <family val="2"/>
      </rPr>
      <t>Item 07</t>
    </r>
  </si>
  <si>
    <t>11.00</t>
  </si>
  <si>
    <t>TOTAL GERAL</t>
  </si>
  <si>
    <t>Data e Hora:</t>
  </si>
  <si>
    <t>Nome da Empresa :</t>
  </si>
  <si>
    <t>Nome e Assinatura do Representante</t>
  </si>
  <si>
    <t>Carimbo do CNPJ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</si>
</sst>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R$ &quot;#,##0.00"/>
    <numFmt numFmtId="165" formatCode="_(&quot;R$&quot;* #,##0.00_);_(&quot;R$&quot;* \(#,##0.00\);_(&quot;R$&quot;* \-??_);_(@_)"/>
    <numFmt numFmtId="166" formatCode="_(&quot;R$ &quot;* #,##0.00_);_(&quot;R$ &quot;* \(#,##0.00\);_(&quot;R$ &quot;* \-??_);_(@_)"/>
  </numFmts>
  <fonts count="29" x14ac:knownFonts="1"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b/>
      <sz val="12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4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1"/>
        <bgColor indexed="22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</borders>
  <cellStyleXfs count="43">
    <xf numFmtId="0" fontId="0" fillId="0" borderId="0"/>
    <xf numFmtId="9" fontId="28" fillId="0" borderId="0" applyFill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4" borderId="0" applyNumberFormat="0" applyBorder="0" applyAlignment="0" applyProtection="0"/>
    <xf numFmtId="0" fontId="3" fillId="16" borderId="1" applyNumberFormat="0" applyAlignment="0" applyProtection="0"/>
    <xf numFmtId="0" fontId="4" fillId="17" borderId="2" applyNumberFormat="0" applyAlignment="0" applyProtection="0"/>
    <xf numFmtId="0" fontId="5" fillId="0" borderId="3" applyNumberFormat="0" applyFill="0" applyAlignment="0" applyProtection="0"/>
    <xf numFmtId="0" fontId="6" fillId="7" borderId="1" applyNumberFormat="0" applyAlignment="0" applyProtection="0"/>
    <xf numFmtId="0" fontId="7" fillId="3" borderId="0" applyNumberFormat="0" applyBorder="0" applyAlignment="0" applyProtection="0"/>
    <xf numFmtId="164" fontId="8" fillId="0" borderId="0" applyFill="0" applyBorder="0" applyAlignment="0" applyProtection="0"/>
    <xf numFmtId="0" fontId="9" fillId="18" borderId="0" applyNumberFormat="0" applyBorder="0" applyAlignment="0" applyProtection="0"/>
    <xf numFmtId="0" fontId="28" fillId="19" borderId="4" applyNumberFormat="0" applyAlignment="0" applyProtection="0"/>
    <xf numFmtId="0" fontId="10" fillId="16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23" borderId="0" applyNumberFormat="0" applyBorder="0" applyAlignment="0" applyProtection="0"/>
  </cellStyleXfs>
  <cellXfs count="96">
    <xf numFmtId="0" fontId="0" fillId="0" borderId="0" xfId="0"/>
    <xf numFmtId="0" fontId="17" fillId="0" borderId="0" xfId="0" applyFont="1" applyFill="1" applyBorder="1" applyAlignment="1">
      <alignment vertical="top"/>
    </xf>
    <xf numFmtId="0" fontId="18" fillId="0" borderId="0" xfId="0" applyFont="1" applyFill="1"/>
    <xf numFmtId="4" fontId="18" fillId="0" borderId="0" xfId="0" applyNumberFormat="1" applyFont="1" applyFill="1"/>
    <xf numFmtId="0" fontId="19" fillId="0" borderId="0" xfId="0" applyFont="1"/>
    <xf numFmtId="0" fontId="0" fillId="0" borderId="0" xfId="0" applyFill="1" applyBorder="1" applyAlignment="1">
      <alignment horizontal="center"/>
    </xf>
    <xf numFmtId="0" fontId="20" fillId="0" borderId="0" xfId="0" applyFont="1" applyFill="1" applyBorder="1" applyAlignment="1">
      <alignment horizontal="right" vertical="top"/>
    </xf>
    <xf numFmtId="0" fontId="20" fillId="0" borderId="0" xfId="0" applyFont="1" applyFill="1" applyBorder="1" applyAlignment="1">
      <alignment vertical="top"/>
    </xf>
    <xf numFmtId="0" fontId="0" fillId="0" borderId="0" xfId="0" applyFill="1" applyBorder="1" applyAlignment="1">
      <alignment horizontal="left"/>
    </xf>
    <xf numFmtId="0" fontId="19" fillId="0" borderId="0" xfId="0" applyFont="1" applyBorder="1"/>
    <xf numFmtId="0" fontId="19" fillId="0" borderId="0" xfId="0" applyFont="1" applyFill="1"/>
    <xf numFmtId="0" fontId="21" fillId="0" borderId="0" xfId="0" applyFont="1" applyFill="1" applyAlignment="1">
      <alignment horizontal="left" wrapText="1"/>
    </xf>
    <xf numFmtId="0" fontId="22" fillId="0" borderId="9" xfId="0" applyFont="1" applyFill="1" applyBorder="1" applyAlignment="1">
      <alignment horizontal="center" wrapText="1"/>
    </xf>
    <xf numFmtId="0" fontId="22" fillId="0" borderId="10" xfId="0" applyFont="1" applyFill="1" applyBorder="1" applyAlignment="1">
      <alignment horizontal="center" wrapText="1"/>
    </xf>
    <xf numFmtId="0" fontId="22" fillId="0" borderId="11" xfId="0" applyFont="1" applyFill="1" applyBorder="1" applyAlignment="1">
      <alignment horizontal="center" wrapText="1"/>
    </xf>
    <xf numFmtId="0" fontId="22" fillId="0" borderId="9" xfId="0" applyNumberFormat="1" applyFont="1" applyFill="1" applyBorder="1" applyAlignment="1">
      <alignment horizontal="center" wrapText="1"/>
    </xf>
    <xf numFmtId="0" fontId="23" fillId="0" borderId="0" xfId="0" applyFont="1"/>
    <xf numFmtId="0" fontId="22" fillId="16" borderId="12" xfId="0" applyFont="1" applyFill="1" applyBorder="1" applyAlignment="1">
      <alignment horizontal="center"/>
    </xf>
    <xf numFmtId="0" fontId="22" fillId="16" borderId="13" xfId="0" applyFont="1" applyFill="1" applyBorder="1" applyAlignment="1">
      <alignment horizontal="center"/>
    </xf>
    <xf numFmtId="0" fontId="22" fillId="16" borderId="9" xfId="0" applyFont="1" applyFill="1" applyBorder="1" applyAlignment="1">
      <alignment horizontal="center"/>
    </xf>
    <xf numFmtId="0" fontId="22" fillId="16" borderId="16" xfId="0" applyFont="1" applyFill="1" applyBorder="1" applyAlignment="1">
      <alignment horizontal="center"/>
    </xf>
    <xf numFmtId="0" fontId="22" fillId="16" borderId="11" xfId="0" applyFont="1" applyFill="1" applyBorder="1" applyAlignment="1">
      <alignment horizontal="center"/>
    </xf>
    <xf numFmtId="0" fontId="22" fillId="16" borderId="9" xfId="0" applyFont="1" applyFill="1" applyBorder="1" applyAlignment="1"/>
    <xf numFmtId="0" fontId="22" fillId="16" borderId="17" xfId="0" applyFont="1" applyFill="1" applyBorder="1" applyAlignment="1">
      <alignment horizontal="center"/>
    </xf>
    <xf numFmtId="0" fontId="22" fillId="16" borderId="18" xfId="0" applyFont="1" applyFill="1" applyBorder="1" applyAlignment="1">
      <alignment horizontal="center"/>
    </xf>
    <xf numFmtId="164" fontId="22" fillId="16" borderId="9" xfId="0" applyNumberFormat="1" applyFont="1" applyFill="1" applyBorder="1"/>
    <xf numFmtId="0" fontId="22" fillId="0" borderId="19" xfId="0" applyFont="1" applyFill="1" applyBorder="1" applyAlignment="1">
      <alignment horizontal="center"/>
    </xf>
    <xf numFmtId="0" fontId="22" fillId="0" borderId="13" xfId="0" applyFont="1" applyFill="1" applyBorder="1" applyAlignment="1">
      <alignment horizontal="center"/>
    </xf>
    <xf numFmtId="0" fontId="22" fillId="0" borderId="9" xfId="0" applyFont="1" applyFill="1" applyBorder="1" applyAlignment="1"/>
    <xf numFmtId="0" fontId="22" fillId="0" borderId="9" xfId="0" applyFont="1" applyFill="1" applyBorder="1" applyAlignment="1">
      <alignment horizontal="center"/>
    </xf>
    <xf numFmtId="0" fontId="22" fillId="0" borderId="17" xfId="0" applyFont="1" applyFill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164" fontId="22" fillId="0" borderId="9" xfId="0" applyNumberFormat="1" applyFont="1" applyFill="1" applyBorder="1"/>
    <xf numFmtId="1" fontId="24" fillId="16" borderId="9" xfId="0" applyNumberFormat="1" applyFont="1" applyFill="1" applyBorder="1" applyAlignment="1">
      <alignment horizontal="center" vertical="top"/>
    </xf>
    <xf numFmtId="0" fontId="24" fillId="16" borderId="10" xfId="0" applyFont="1" applyFill="1" applyBorder="1" applyAlignment="1">
      <alignment horizontal="left" wrapText="1"/>
    </xf>
    <xf numFmtId="0" fontId="25" fillId="16" borderId="9" xfId="0" applyFont="1" applyFill="1" applyBorder="1" applyAlignment="1">
      <alignment horizontal="center" vertical="top" wrapText="1"/>
    </xf>
    <xf numFmtId="4" fontId="25" fillId="16" borderId="9" xfId="0" applyNumberFormat="1" applyFont="1" applyFill="1" applyBorder="1" applyAlignment="1">
      <alignment horizontal="right" vertical="top" wrapText="1"/>
    </xf>
    <xf numFmtId="4" fontId="25" fillId="16" borderId="11" xfId="0" applyNumberFormat="1" applyFont="1" applyFill="1" applyBorder="1" applyAlignment="1">
      <alignment horizontal="right" vertical="top" wrapText="1"/>
    </xf>
    <xf numFmtId="165" fontId="24" fillId="16" borderId="9" xfId="0" applyNumberFormat="1" applyFont="1" applyFill="1" applyBorder="1" applyAlignment="1">
      <alignment horizontal="left"/>
    </xf>
    <xf numFmtId="4" fontId="22" fillId="16" borderId="9" xfId="0" applyNumberFormat="1" applyFont="1" applyFill="1" applyBorder="1" applyAlignment="1">
      <alignment horizontal="right" vertical="top" wrapText="1"/>
    </xf>
    <xf numFmtId="1" fontId="24" fillId="0" borderId="9" xfId="0" applyNumberFormat="1" applyFont="1" applyFill="1" applyBorder="1" applyAlignment="1">
      <alignment horizontal="center" vertical="top"/>
    </xf>
    <xf numFmtId="0" fontId="25" fillId="0" borderId="10" xfId="0" applyFont="1" applyFill="1" applyBorder="1" applyAlignment="1">
      <alignment horizontal="left" vertical="top" wrapText="1"/>
    </xf>
    <xf numFmtId="0" fontId="23" fillId="0" borderId="9" xfId="0" applyFont="1" applyFill="1" applyBorder="1" applyAlignment="1">
      <alignment horizontal="center"/>
    </xf>
    <xf numFmtId="3" fontId="25" fillId="0" borderId="9" xfId="0" applyNumberFormat="1" applyFont="1" applyFill="1" applyBorder="1" applyAlignment="1">
      <alignment horizontal="right" vertical="top" wrapText="1"/>
    </xf>
    <xf numFmtId="4" fontId="25" fillId="0" borderId="11" xfId="0" applyNumberFormat="1" applyFont="1" applyFill="1" applyBorder="1" applyAlignment="1">
      <alignment horizontal="right" vertical="top" wrapText="1"/>
    </xf>
    <xf numFmtId="4" fontId="25" fillId="0" borderId="9" xfId="0" applyNumberFormat="1" applyFont="1" applyFill="1" applyBorder="1" applyAlignment="1">
      <alignment horizontal="right" vertical="top" wrapText="1"/>
    </xf>
    <xf numFmtId="4" fontId="22" fillId="0" borderId="9" xfId="0" applyNumberFormat="1" applyFont="1" applyFill="1" applyBorder="1" applyAlignment="1">
      <alignment horizontal="right" vertical="top" wrapText="1"/>
    </xf>
    <xf numFmtId="9" fontId="23" fillId="0" borderId="9" xfId="1" applyFont="1" applyFill="1" applyBorder="1" applyAlignment="1" applyProtection="1">
      <alignment horizontal="center"/>
    </xf>
    <xf numFmtId="0" fontId="25" fillId="0" borderId="9" xfId="0" applyFont="1" applyBorder="1" applyAlignment="1">
      <alignment horizontal="center" vertical="top" wrapText="1"/>
    </xf>
    <xf numFmtId="0" fontId="23" fillId="0" borderId="10" xfId="0" applyFont="1" applyBorder="1" applyAlignment="1">
      <alignment vertical="top" wrapText="1"/>
    </xf>
    <xf numFmtId="4" fontId="26" fillId="0" borderId="9" xfId="0" applyNumberFormat="1" applyFont="1" applyFill="1" applyBorder="1" applyAlignment="1">
      <alignment horizontal="right" vertical="top" wrapText="1"/>
    </xf>
    <xf numFmtId="165" fontId="24" fillId="0" borderId="9" xfId="0" applyNumberFormat="1" applyFont="1" applyFill="1" applyBorder="1" applyAlignment="1">
      <alignment horizontal="left"/>
    </xf>
    <xf numFmtId="166" fontId="23" fillId="0" borderId="9" xfId="26" applyNumberFormat="1" applyFont="1" applyFill="1" applyBorder="1" applyAlignment="1" applyProtection="1"/>
    <xf numFmtId="3" fontId="25" fillId="16" borderId="9" xfId="0" applyNumberFormat="1" applyFont="1" applyFill="1" applyBorder="1" applyAlignment="1">
      <alignment horizontal="right" vertical="top" wrapText="1"/>
    </xf>
    <xf numFmtId="166" fontId="23" fillId="16" borderId="9" xfId="26" applyNumberFormat="1" applyFont="1" applyFill="1" applyBorder="1" applyAlignment="1" applyProtection="1"/>
    <xf numFmtId="0" fontId="25" fillId="0" borderId="10" xfId="0" applyFont="1" applyBorder="1" applyAlignment="1">
      <alignment horizontal="left" vertical="top" wrapText="1"/>
    </xf>
    <xf numFmtId="3" fontId="25" fillId="0" borderId="9" xfId="0" applyNumberFormat="1" applyFont="1" applyBorder="1" applyAlignment="1">
      <alignment horizontal="right" vertical="top" wrapText="1"/>
    </xf>
    <xf numFmtId="4" fontId="25" fillId="0" borderId="9" xfId="0" applyNumberFormat="1" applyFont="1" applyBorder="1" applyAlignment="1">
      <alignment horizontal="right" vertical="top" wrapText="1"/>
    </xf>
    <xf numFmtId="0" fontId="22" fillId="0" borderId="9" xfId="0" applyFont="1" applyBorder="1"/>
    <xf numFmtId="4" fontId="22" fillId="0" borderId="9" xfId="0" applyNumberFormat="1" applyFont="1" applyFill="1" applyBorder="1"/>
    <xf numFmtId="0" fontId="22" fillId="0" borderId="9" xfId="0" applyFont="1" applyFill="1" applyBorder="1"/>
    <xf numFmtId="0" fontId="22" fillId="16" borderId="10" xfId="0" applyFont="1" applyFill="1" applyBorder="1" applyAlignment="1">
      <alignment horizontal="left" vertical="top" wrapText="1"/>
    </xf>
    <xf numFmtId="0" fontId="23" fillId="16" borderId="9" xfId="0" applyFont="1" applyFill="1" applyBorder="1" applyAlignment="1">
      <alignment horizontal="center"/>
    </xf>
    <xf numFmtId="0" fontId="27" fillId="0" borderId="10" xfId="0" applyFont="1" applyFill="1" applyBorder="1" applyAlignment="1">
      <alignment horizontal="left" vertical="top" wrapText="1"/>
    </xf>
    <xf numFmtId="1" fontId="24" fillId="0" borderId="0" xfId="0" applyNumberFormat="1" applyFont="1" applyFill="1" applyBorder="1" applyAlignment="1">
      <alignment horizontal="center" vertical="top"/>
    </xf>
    <xf numFmtId="0" fontId="25" fillId="0" borderId="0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center"/>
    </xf>
    <xf numFmtId="4" fontId="25" fillId="0" borderId="0" xfId="0" applyNumberFormat="1" applyFont="1" applyFill="1" applyBorder="1" applyAlignment="1">
      <alignment horizontal="right" vertical="top" wrapText="1"/>
    </xf>
    <xf numFmtId="4" fontId="26" fillId="0" borderId="0" xfId="0" applyNumberFormat="1" applyFont="1" applyFill="1" applyBorder="1" applyAlignment="1">
      <alignment horizontal="right" vertical="top" wrapText="1"/>
    </xf>
    <xf numFmtId="0" fontId="22" fillId="0" borderId="0" xfId="0" applyFont="1" applyFill="1" applyBorder="1"/>
    <xf numFmtId="1" fontId="24" fillId="24" borderId="9" xfId="0" applyNumberFormat="1" applyFont="1" applyFill="1" applyBorder="1" applyAlignment="1">
      <alignment horizontal="center" vertical="top"/>
    </xf>
    <xf numFmtId="0" fontId="22" fillId="24" borderId="10" xfId="0" applyFont="1" applyFill="1" applyBorder="1" applyAlignment="1">
      <alignment horizontal="left" vertical="top" wrapText="1"/>
    </xf>
    <xf numFmtId="0" fontId="23" fillId="24" borderId="9" xfId="0" applyFont="1" applyFill="1" applyBorder="1" applyAlignment="1">
      <alignment horizontal="center"/>
    </xf>
    <xf numFmtId="4" fontId="25" fillId="24" borderId="9" xfId="0" applyNumberFormat="1" applyFont="1" applyFill="1" applyBorder="1" applyAlignment="1">
      <alignment horizontal="right" vertical="top" wrapText="1"/>
    </xf>
    <xf numFmtId="4" fontId="25" fillId="24" borderId="11" xfId="0" applyNumberFormat="1" applyFont="1" applyFill="1" applyBorder="1" applyAlignment="1">
      <alignment horizontal="right" vertical="top" wrapText="1"/>
    </xf>
    <xf numFmtId="4" fontId="22" fillId="24" borderId="9" xfId="0" applyNumberFormat="1" applyFont="1" applyFill="1" applyBorder="1" applyAlignment="1">
      <alignment horizontal="right" vertical="top" wrapText="1"/>
    </xf>
    <xf numFmtId="0" fontId="22" fillId="24" borderId="9" xfId="0" applyFont="1" applyFill="1" applyBorder="1"/>
    <xf numFmtId="0" fontId="25" fillId="0" borderId="0" xfId="0" applyFont="1" applyBorder="1"/>
    <xf numFmtId="4" fontId="25" fillId="0" borderId="0" xfId="0" applyNumberFormat="1" applyFont="1" applyBorder="1"/>
    <xf numFmtId="4" fontId="22" fillId="0" borderId="0" xfId="0" applyNumberFormat="1" applyFont="1" applyFill="1" applyBorder="1" applyAlignment="1">
      <alignment horizontal="right" vertical="top" wrapText="1"/>
    </xf>
    <xf numFmtId="0" fontId="22" fillId="0" borderId="0" xfId="0" applyFont="1" applyBorder="1"/>
    <xf numFmtId="0" fontId="25" fillId="0" borderId="0" xfId="0" applyFont="1"/>
    <xf numFmtId="0" fontId="27" fillId="0" borderId="0" xfId="0" applyFont="1" applyAlignment="1">
      <alignment horizontal="justify"/>
    </xf>
    <xf numFmtId="4" fontId="25" fillId="0" borderId="0" xfId="0" applyNumberFormat="1" applyFont="1"/>
    <xf numFmtId="4" fontId="25" fillId="0" borderId="0" xfId="0" applyNumberFormat="1" applyFont="1" applyFill="1"/>
    <xf numFmtId="0" fontId="22" fillId="0" borderId="0" xfId="0" applyFont="1"/>
    <xf numFmtId="0" fontId="25" fillId="0" borderId="0" xfId="0" applyFont="1" applyFill="1"/>
    <xf numFmtId="0" fontId="22" fillId="0" borderId="0" xfId="0" applyFont="1" applyFill="1"/>
    <xf numFmtId="0" fontId="27" fillId="0" borderId="0" xfId="0" applyFont="1"/>
    <xf numFmtId="0" fontId="18" fillId="0" borderId="0" xfId="0" applyFont="1"/>
    <xf numFmtId="4" fontId="18" fillId="0" borderId="0" xfId="0" applyNumberFormat="1" applyFont="1"/>
    <xf numFmtId="0" fontId="21" fillId="0" borderId="0" xfId="0" applyFont="1" applyFill="1" applyBorder="1" applyAlignment="1">
      <alignment horizontal="left" wrapText="1"/>
    </xf>
    <xf numFmtId="0" fontId="22" fillId="16" borderId="14" xfId="0" applyFont="1" applyFill="1" applyBorder="1" applyAlignment="1">
      <alignment horizontal="center"/>
    </xf>
    <xf numFmtId="0" fontId="22" fillId="16" borderId="15" xfId="0" applyFont="1" applyFill="1" applyBorder="1" applyAlignment="1">
      <alignment horizontal="center"/>
    </xf>
    <xf numFmtId="0" fontId="22" fillId="16" borderId="9" xfId="0" applyFont="1" applyFill="1" applyBorder="1" applyAlignment="1">
      <alignment horizontal="center"/>
    </xf>
    <xf numFmtId="0" fontId="24" fillId="0" borderId="0" xfId="0" applyFont="1" applyBorder="1" applyAlignment="1">
      <alignment horizontal="justify"/>
    </xf>
  </cellXfs>
  <cellStyles count="43">
    <cellStyle name="20% - Ênfase1" xfId="2"/>
    <cellStyle name="20% - Ênfase2" xfId="3"/>
    <cellStyle name="20% - Ênfase3" xfId="4"/>
    <cellStyle name="20% - Ênfase4" xfId="5"/>
    <cellStyle name="20% - Ênfase5" xfId="6"/>
    <cellStyle name="20% - Ênfase6" xfId="7"/>
    <cellStyle name="40% - Ênfase1" xfId="8"/>
    <cellStyle name="40% - Ênfase2" xfId="9"/>
    <cellStyle name="40% - Ênfase3" xfId="10"/>
    <cellStyle name="40% - Ênfase4" xfId="11"/>
    <cellStyle name="40% - Ênfase5" xfId="12"/>
    <cellStyle name="40% - Ênfase6" xfId="13"/>
    <cellStyle name="60% - Ênfase1" xfId="14"/>
    <cellStyle name="60% - Ênfase2" xfId="15"/>
    <cellStyle name="60% - Ênfase3" xfId="16"/>
    <cellStyle name="60% - Ênfase4" xfId="17"/>
    <cellStyle name="60% - Ênfase5" xfId="18"/>
    <cellStyle name="60% - Ênfase6" xfId="19"/>
    <cellStyle name="Bom" xfId="20"/>
    <cellStyle name="Cálculo" xfId="21"/>
    <cellStyle name="Célula de Verificação" xfId="22"/>
    <cellStyle name="Célula Vinculada" xfId="23"/>
    <cellStyle name="Ênfase1" xfId="37"/>
    <cellStyle name="Ênfase2" xfId="38"/>
    <cellStyle name="Ênfase3" xfId="39"/>
    <cellStyle name="Ênfase4" xfId="40"/>
    <cellStyle name="Ênfase5" xfId="41"/>
    <cellStyle name="Ênfase6" xfId="42"/>
    <cellStyle name="Entrada" xfId="24"/>
    <cellStyle name="Incorreto" xfId="25"/>
    <cellStyle name="Moeda_TCE-PE- ORÇAMENTO REDE ELÉTRICA" xfId="26"/>
    <cellStyle name="Neutra" xfId="27"/>
    <cellStyle name="Normal" xfId="0" builtinId="0"/>
    <cellStyle name="Nota" xfId="28"/>
    <cellStyle name="Percent" xfId="1" builtinId="5"/>
    <cellStyle name="Saída" xfId="29"/>
    <cellStyle name="Texto de Aviso" xfId="30"/>
    <cellStyle name="Texto Explicativo" xfId="31"/>
    <cellStyle name="Título 1" xfId="32"/>
    <cellStyle name="Título 1 1" xfId="33"/>
    <cellStyle name="Título 2" xfId="34"/>
    <cellStyle name="Título 3" xfId="35"/>
    <cellStyle name="Título 4" xfId="36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CCCC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63500</xdr:colOff>
      <xdr:row>100</xdr:row>
      <xdr:rowOff>139700</xdr:rowOff>
    </xdr:from>
    <xdr:to>
      <xdr:col>10</xdr:col>
      <xdr:colOff>736600</xdr:colOff>
      <xdr:row>107</xdr:row>
      <xdr:rowOff>127000</xdr:rowOff>
    </xdr:to>
    <xdr:sp macro="" textlink="">
      <xdr:nvSpPr>
        <xdr:cNvPr id="1025" name="Rectangle 2"/>
        <xdr:cNvSpPr>
          <a:spLocks noChangeArrowheads="1"/>
        </xdr:cNvSpPr>
      </xdr:nvSpPr>
      <xdr:spPr bwMode="auto">
        <a:xfrm>
          <a:off x="9118600" y="15900400"/>
          <a:ext cx="3873500" cy="10541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520700</xdr:colOff>
          <xdr:row>0</xdr:row>
          <xdr:rowOff>12700</xdr:rowOff>
        </xdr:from>
        <xdr:to>
          <xdr:col>10</xdr:col>
          <xdr:colOff>736600</xdr:colOff>
          <xdr:row>4</xdr:row>
          <xdr:rowOff>101600</xdr:rowOff>
        </xdr:to>
        <xdr:sp macro="" textlink="">
          <xdr:nvSpPr>
            <xdr:cNvPr id="1026" name="Picture 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122"/>
  <sheetViews>
    <sheetView tabSelected="1" topLeftCell="A67" zoomScale="90" zoomScaleNormal="90" zoomScalePageLayoutView="90" workbookViewId="0">
      <selection activeCell="B88" sqref="B88"/>
    </sheetView>
  </sheetViews>
  <sheetFormatPr baseColWidth="10" defaultColWidth="8.83203125" defaultRowHeight="14" x14ac:dyDescent="0"/>
  <cols>
    <col min="1" max="1" width="7.83203125" customWidth="1"/>
    <col min="2" max="2" width="75" customWidth="1"/>
    <col min="3" max="3" width="7.1640625" customWidth="1"/>
    <col min="4" max="4" width="7.83203125" customWidth="1"/>
    <col min="5" max="10" width="10.5" customWidth="1"/>
    <col min="11" max="11" width="9.6640625" customWidth="1"/>
  </cols>
  <sheetData>
    <row r="1" spans="1:11" ht="18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4"/>
    </row>
    <row r="2" spans="1:11" ht="18">
      <c r="A2" s="1" t="s">
        <v>1</v>
      </c>
      <c r="B2" s="1"/>
      <c r="C2" s="5"/>
      <c r="D2" s="5"/>
      <c r="E2" s="6"/>
      <c r="F2" s="7"/>
      <c r="G2" s="8"/>
      <c r="H2" s="5"/>
      <c r="I2" s="5"/>
      <c r="J2" s="6"/>
      <c r="K2" s="9"/>
    </row>
    <row r="3" spans="1:11" ht="15.75" customHeight="1">
      <c r="A3" s="91" t="s">
        <v>2</v>
      </c>
      <c r="B3" s="91"/>
      <c r="C3" s="91"/>
      <c r="D3" s="91"/>
      <c r="E3" s="91"/>
      <c r="F3" s="91"/>
      <c r="G3" s="91"/>
      <c r="H3" s="91"/>
      <c r="I3" s="91"/>
      <c r="J3" s="91"/>
      <c r="K3" s="10"/>
    </row>
    <row r="4" spans="1:11" ht="15.75" customHeight="1">
      <c r="A4" s="91"/>
      <c r="B4" s="91"/>
      <c r="C4" s="11"/>
      <c r="D4" s="11"/>
      <c r="E4" s="11"/>
      <c r="F4" s="11"/>
      <c r="G4" s="11"/>
      <c r="H4" s="11"/>
      <c r="I4" s="11"/>
      <c r="J4" s="11"/>
      <c r="K4" s="10"/>
    </row>
    <row r="5" spans="1:11" ht="15.75" customHeight="1">
      <c r="A5" s="91" t="s">
        <v>3</v>
      </c>
      <c r="B5" s="91"/>
      <c r="C5" s="91"/>
      <c r="D5" s="91"/>
      <c r="E5" s="91"/>
      <c r="F5" s="91"/>
      <c r="G5" s="91"/>
      <c r="H5" s="91"/>
      <c r="I5" s="11"/>
      <c r="J5" s="11"/>
      <c r="K5" s="10"/>
    </row>
    <row r="6" spans="1:11" s="16" customFormat="1" ht="12">
      <c r="A6" s="12" t="s">
        <v>4</v>
      </c>
      <c r="B6" s="13" t="s">
        <v>5</v>
      </c>
      <c r="C6" s="12" t="s">
        <v>6</v>
      </c>
      <c r="D6" s="12" t="s">
        <v>7</v>
      </c>
      <c r="E6" s="14" t="s">
        <v>8</v>
      </c>
      <c r="F6" s="12" t="s">
        <v>9</v>
      </c>
      <c r="G6" s="12" t="s">
        <v>10</v>
      </c>
      <c r="H6" s="12" t="s">
        <v>11</v>
      </c>
      <c r="I6" s="15" t="s">
        <v>12</v>
      </c>
      <c r="J6" s="15" t="s">
        <v>13</v>
      </c>
      <c r="K6" s="15" t="s">
        <v>14</v>
      </c>
    </row>
    <row r="7" spans="1:11" s="16" customFormat="1" ht="12">
      <c r="A7" s="17"/>
      <c r="B7" s="18"/>
      <c r="C7" s="19"/>
      <c r="D7" s="19"/>
      <c r="E7" s="92" t="s">
        <v>15</v>
      </c>
      <c r="F7" s="92"/>
      <c r="G7" s="93" t="s">
        <v>16</v>
      </c>
      <c r="H7" s="93"/>
      <c r="I7" s="94" t="s">
        <v>17</v>
      </c>
      <c r="J7" s="94"/>
      <c r="K7" s="20"/>
    </row>
    <row r="8" spans="1:11" s="16" customFormat="1" ht="12">
      <c r="A8" s="17" t="s">
        <v>18</v>
      </c>
      <c r="B8" s="18" t="s">
        <v>19</v>
      </c>
      <c r="C8" s="19" t="s">
        <v>20</v>
      </c>
      <c r="D8" s="19" t="s">
        <v>21</v>
      </c>
      <c r="E8" s="21" t="s">
        <v>22</v>
      </c>
      <c r="F8" s="21" t="s">
        <v>23</v>
      </c>
      <c r="G8" s="19" t="s">
        <v>22</v>
      </c>
      <c r="H8" s="19" t="s">
        <v>23</v>
      </c>
      <c r="I8" s="19" t="s">
        <v>22</v>
      </c>
      <c r="J8" s="19" t="s">
        <v>24</v>
      </c>
      <c r="K8" s="20" t="s">
        <v>25</v>
      </c>
    </row>
    <row r="9" spans="1:11" s="16" customFormat="1" ht="12">
      <c r="A9" s="17"/>
      <c r="B9" s="18"/>
      <c r="C9" s="22"/>
      <c r="D9" s="19"/>
      <c r="E9" s="23"/>
      <c r="F9" s="23" t="s">
        <v>26</v>
      </c>
      <c r="G9" s="24"/>
      <c r="H9" s="24" t="s">
        <v>27</v>
      </c>
      <c r="I9" s="19" t="s">
        <v>28</v>
      </c>
      <c r="J9" s="19" t="s">
        <v>29</v>
      </c>
      <c r="K9" s="25"/>
    </row>
    <row r="10" spans="1:11" s="16" customFormat="1" ht="12">
      <c r="A10" s="26"/>
      <c r="B10" s="27"/>
      <c r="C10" s="28"/>
      <c r="D10" s="29"/>
      <c r="E10" s="30"/>
      <c r="F10" s="30"/>
      <c r="G10" s="31"/>
      <c r="H10" s="31"/>
      <c r="I10" s="29"/>
      <c r="J10" s="29"/>
      <c r="K10" s="32"/>
    </row>
    <row r="11" spans="1:11" s="16" customFormat="1" ht="12">
      <c r="A11" s="33" t="s">
        <v>30</v>
      </c>
      <c r="B11" s="34" t="s">
        <v>31</v>
      </c>
      <c r="C11" s="35"/>
      <c r="D11" s="36"/>
      <c r="E11" s="37"/>
      <c r="F11" s="36"/>
      <c r="G11" s="38"/>
      <c r="H11" s="36"/>
      <c r="I11" s="36"/>
      <c r="J11" s="39"/>
      <c r="K11" s="25">
        <f>SUM(J12)</f>
        <v>0</v>
      </c>
    </row>
    <row r="12" spans="1:11" s="16" customFormat="1" ht="12">
      <c r="A12" s="40" t="s">
        <v>32</v>
      </c>
      <c r="B12" s="41" t="s">
        <v>33</v>
      </c>
      <c r="C12" s="42" t="s">
        <v>34</v>
      </c>
      <c r="D12" s="43">
        <v>1</v>
      </c>
      <c r="E12" s="44">
        <v>0</v>
      </c>
      <c r="F12" s="45">
        <f>E12*D12</f>
        <v>0</v>
      </c>
      <c r="G12" s="45">
        <v>0</v>
      </c>
      <c r="H12" s="45">
        <f>G12*D12</f>
        <v>0</v>
      </c>
      <c r="I12" s="45">
        <f>TRUNC(E12+G12,2)</f>
        <v>0</v>
      </c>
      <c r="J12" s="46">
        <f>ROUND(D12*I12,2)</f>
        <v>0</v>
      </c>
      <c r="K12" s="47"/>
    </row>
    <row r="13" spans="1:11" s="16" customFormat="1" ht="12">
      <c r="A13" s="48"/>
      <c r="B13" s="49"/>
      <c r="C13" s="48"/>
      <c r="D13" s="43"/>
      <c r="E13" s="44"/>
      <c r="F13" s="50">
        <f>SUM(F12:F12)</f>
        <v>0</v>
      </c>
      <c r="G13" s="51"/>
      <c r="H13" s="50">
        <f>SUM(H12:H12)</f>
        <v>0</v>
      </c>
      <c r="I13" s="52"/>
      <c r="J13" s="50">
        <f>SUM(J12:J12)</f>
        <v>0</v>
      </c>
      <c r="K13" s="47"/>
    </row>
    <row r="14" spans="1:11" s="16" customFormat="1" ht="12">
      <c r="A14" s="33" t="s">
        <v>35</v>
      </c>
      <c r="B14" s="34" t="s">
        <v>36</v>
      </c>
      <c r="C14" s="35"/>
      <c r="D14" s="53"/>
      <c r="E14" s="37"/>
      <c r="F14" s="36"/>
      <c r="G14" s="38"/>
      <c r="H14" s="36"/>
      <c r="I14" s="54"/>
      <c r="J14" s="36"/>
      <c r="K14" s="25">
        <f>SUM(J15)</f>
        <v>0</v>
      </c>
    </row>
    <row r="15" spans="1:11" s="16" customFormat="1" ht="12">
      <c r="A15" s="40" t="s">
        <v>37</v>
      </c>
      <c r="B15" s="41" t="s">
        <v>38</v>
      </c>
      <c r="C15" s="42" t="s">
        <v>34</v>
      </c>
      <c r="D15" s="43">
        <v>1</v>
      </c>
      <c r="E15" s="44">
        <v>0</v>
      </c>
      <c r="F15" s="45">
        <f>E15*D15</f>
        <v>0</v>
      </c>
      <c r="G15" s="45">
        <v>0</v>
      </c>
      <c r="H15" s="45">
        <f>G15*D15</f>
        <v>0</v>
      </c>
      <c r="I15" s="45">
        <f>TRUNC(E15+G15,2)</f>
        <v>0</v>
      </c>
      <c r="J15" s="46">
        <f>ROUND(D15*I15,2)</f>
        <v>0</v>
      </c>
      <c r="K15" s="47"/>
    </row>
    <row r="16" spans="1:11" s="16" customFormat="1" ht="12">
      <c r="A16" s="48"/>
      <c r="B16" s="55"/>
      <c r="C16" s="48"/>
      <c r="D16" s="56"/>
      <c r="E16" s="44"/>
      <c r="F16" s="50">
        <f>SUM(F15:F15)</f>
        <v>0</v>
      </c>
      <c r="G16" s="45"/>
      <c r="H16" s="50">
        <f>SUM(H15:H15)</f>
        <v>0</v>
      </c>
      <c r="I16" s="57"/>
      <c r="J16" s="50">
        <f>SUM(J15:J15)</f>
        <v>0</v>
      </c>
      <c r="K16" s="58"/>
    </row>
    <row r="17" spans="1:11" s="16" customFormat="1" ht="12">
      <c r="A17" s="33" t="s">
        <v>39</v>
      </c>
      <c r="B17" s="34" t="s">
        <v>40</v>
      </c>
      <c r="C17" s="35"/>
      <c r="D17" s="53"/>
      <c r="E17" s="37"/>
      <c r="F17" s="36"/>
      <c r="G17" s="36"/>
      <c r="H17" s="36"/>
      <c r="I17" s="36"/>
      <c r="J17" s="39"/>
      <c r="K17" s="25">
        <f>SUM(J18:J68)</f>
        <v>0</v>
      </c>
    </row>
    <row r="18" spans="1:11" s="16" customFormat="1" ht="12">
      <c r="A18" s="40" t="s">
        <v>41</v>
      </c>
      <c r="B18" s="41" t="s">
        <v>42</v>
      </c>
      <c r="C18" s="42" t="s">
        <v>20</v>
      </c>
      <c r="D18" s="43">
        <v>700</v>
      </c>
      <c r="E18" s="44">
        <v>0</v>
      </c>
      <c r="F18" s="45">
        <f t="shared" ref="F18:F49" si="0">E18*D18</f>
        <v>0</v>
      </c>
      <c r="G18" s="45">
        <v>0</v>
      </c>
      <c r="H18" s="45">
        <f t="shared" ref="H18:H49" si="1">G18*D18</f>
        <v>0</v>
      </c>
      <c r="I18" s="45">
        <f t="shared" ref="I18:I49" si="2">TRUNC(E18+G18,2)</f>
        <v>0</v>
      </c>
      <c r="J18" s="46">
        <f t="shared" ref="J18:J36" si="3">ROUND(D18*I18,2)</f>
        <v>0</v>
      </c>
      <c r="K18" s="59"/>
    </row>
    <row r="19" spans="1:11" s="16" customFormat="1" ht="12">
      <c r="A19" s="40" t="s">
        <v>43</v>
      </c>
      <c r="B19" s="41" t="s">
        <v>44</v>
      </c>
      <c r="C19" s="42" t="s">
        <v>45</v>
      </c>
      <c r="D19" s="43">
        <v>70</v>
      </c>
      <c r="E19" s="44">
        <v>0</v>
      </c>
      <c r="F19" s="45">
        <f t="shared" si="0"/>
        <v>0</v>
      </c>
      <c r="G19" s="45">
        <v>0</v>
      </c>
      <c r="H19" s="45">
        <f t="shared" si="1"/>
        <v>0</v>
      </c>
      <c r="I19" s="45">
        <f t="shared" si="2"/>
        <v>0</v>
      </c>
      <c r="J19" s="46">
        <f t="shared" si="3"/>
        <v>0</v>
      </c>
      <c r="K19" s="59"/>
    </row>
    <row r="20" spans="1:11" s="16" customFormat="1" ht="12">
      <c r="A20" s="40" t="s">
        <v>46</v>
      </c>
      <c r="B20" s="41" t="s">
        <v>47</v>
      </c>
      <c r="C20" s="42" t="s">
        <v>45</v>
      </c>
      <c r="D20" s="43">
        <v>14500</v>
      </c>
      <c r="E20" s="44">
        <v>0</v>
      </c>
      <c r="F20" s="45">
        <f t="shared" si="0"/>
        <v>0</v>
      </c>
      <c r="G20" s="45">
        <v>0</v>
      </c>
      <c r="H20" s="45">
        <f t="shared" si="1"/>
        <v>0</v>
      </c>
      <c r="I20" s="45">
        <f t="shared" si="2"/>
        <v>0</v>
      </c>
      <c r="J20" s="46">
        <f t="shared" si="3"/>
        <v>0</v>
      </c>
      <c r="K20" s="60"/>
    </row>
    <row r="21" spans="1:11" s="16" customFormat="1" ht="12">
      <c r="A21" s="40" t="s">
        <v>48</v>
      </c>
      <c r="B21" s="41" t="s">
        <v>49</v>
      </c>
      <c r="C21" s="42" t="s">
        <v>45</v>
      </c>
      <c r="D21" s="43">
        <v>500</v>
      </c>
      <c r="E21" s="44">
        <v>0</v>
      </c>
      <c r="F21" s="45">
        <f t="shared" si="0"/>
        <v>0</v>
      </c>
      <c r="G21" s="45">
        <v>0</v>
      </c>
      <c r="H21" s="45">
        <f t="shared" si="1"/>
        <v>0</v>
      </c>
      <c r="I21" s="45">
        <f t="shared" si="2"/>
        <v>0</v>
      </c>
      <c r="J21" s="46">
        <f t="shared" si="3"/>
        <v>0</v>
      </c>
      <c r="K21" s="60"/>
    </row>
    <row r="22" spans="1:11" s="16" customFormat="1" ht="12">
      <c r="A22" s="40" t="s">
        <v>50</v>
      </c>
      <c r="B22" s="41" t="s">
        <v>51</v>
      </c>
      <c r="C22" s="42" t="s">
        <v>20</v>
      </c>
      <c r="D22" s="43">
        <v>2</v>
      </c>
      <c r="E22" s="44">
        <v>0</v>
      </c>
      <c r="F22" s="45">
        <f t="shared" si="0"/>
        <v>0</v>
      </c>
      <c r="G22" s="45">
        <v>0</v>
      </c>
      <c r="H22" s="45">
        <f t="shared" si="1"/>
        <v>0</v>
      </c>
      <c r="I22" s="45">
        <f t="shared" si="2"/>
        <v>0</v>
      </c>
      <c r="J22" s="46">
        <f t="shared" si="3"/>
        <v>0</v>
      </c>
      <c r="K22" s="60"/>
    </row>
    <row r="23" spans="1:11" s="16" customFormat="1" ht="12">
      <c r="A23" s="40" t="s">
        <v>52</v>
      </c>
      <c r="B23" s="41" t="s">
        <v>53</v>
      </c>
      <c r="C23" s="42" t="s">
        <v>20</v>
      </c>
      <c r="D23" s="43">
        <v>6</v>
      </c>
      <c r="E23" s="44">
        <v>0</v>
      </c>
      <c r="F23" s="45">
        <f t="shared" si="0"/>
        <v>0</v>
      </c>
      <c r="G23" s="45">
        <v>0</v>
      </c>
      <c r="H23" s="45">
        <f t="shared" si="1"/>
        <v>0</v>
      </c>
      <c r="I23" s="45">
        <f t="shared" si="2"/>
        <v>0</v>
      </c>
      <c r="J23" s="46">
        <f t="shared" si="3"/>
        <v>0</v>
      </c>
      <c r="K23" s="60"/>
    </row>
    <row r="24" spans="1:11" s="16" customFormat="1" ht="12">
      <c r="A24" s="40" t="s">
        <v>54</v>
      </c>
      <c r="B24" s="41" t="s">
        <v>55</v>
      </c>
      <c r="C24" s="42" t="s">
        <v>20</v>
      </c>
      <c r="D24" s="43">
        <v>3</v>
      </c>
      <c r="E24" s="44">
        <v>0</v>
      </c>
      <c r="F24" s="45">
        <f t="shared" si="0"/>
        <v>0</v>
      </c>
      <c r="G24" s="45">
        <v>0</v>
      </c>
      <c r="H24" s="45">
        <f t="shared" si="1"/>
        <v>0</v>
      </c>
      <c r="I24" s="45">
        <f t="shared" si="2"/>
        <v>0</v>
      </c>
      <c r="J24" s="46">
        <f t="shared" si="3"/>
        <v>0</v>
      </c>
      <c r="K24" s="60"/>
    </row>
    <row r="25" spans="1:11" s="16" customFormat="1" ht="12">
      <c r="A25" s="40" t="s">
        <v>56</v>
      </c>
      <c r="B25" s="41" t="s">
        <v>57</v>
      </c>
      <c r="C25" s="42" t="s">
        <v>20</v>
      </c>
      <c r="D25" s="43">
        <v>330</v>
      </c>
      <c r="E25" s="44">
        <v>0</v>
      </c>
      <c r="F25" s="45">
        <f t="shared" si="0"/>
        <v>0</v>
      </c>
      <c r="G25" s="45">
        <v>0</v>
      </c>
      <c r="H25" s="45">
        <f t="shared" si="1"/>
        <v>0</v>
      </c>
      <c r="I25" s="45">
        <f t="shared" si="2"/>
        <v>0</v>
      </c>
      <c r="J25" s="46">
        <f t="shared" si="3"/>
        <v>0</v>
      </c>
      <c r="K25" s="60"/>
    </row>
    <row r="26" spans="1:11" s="16" customFormat="1" ht="12">
      <c r="A26" s="40" t="s">
        <v>58</v>
      </c>
      <c r="B26" s="41" t="s">
        <v>59</v>
      </c>
      <c r="C26" s="42" t="s">
        <v>20</v>
      </c>
      <c r="D26" s="43">
        <v>330</v>
      </c>
      <c r="E26" s="44">
        <v>0</v>
      </c>
      <c r="F26" s="45">
        <f t="shared" si="0"/>
        <v>0</v>
      </c>
      <c r="G26" s="45">
        <v>0</v>
      </c>
      <c r="H26" s="45">
        <f t="shared" si="1"/>
        <v>0</v>
      </c>
      <c r="I26" s="45">
        <f t="shared" si="2"/>
        <v>0</v>
      </c>
      <c r="J26" s="46">
        <f t="shared" si="3"/>
        <v>0</v>
      </c>
      <c r="K26" s="60"/>
    </row>
    <row r="27" spans="1:11" s="16" customFormat="1" ht="12">
      <c r="A27" s="40" t="s">
        <v>60</v>
      </c>
      <c r="B27" s="41" t="s">
        <v>61</v>
      </c>
      <c r="C27" s="42" t="s">
        <v>20</v>
      </c>
      <c r="D27" s="43">
        <v>4</v>
      </c>
      <c r="E27" s="44">
        <v>0</v>
      </c>
      <c r="F27" s="45">
        <f t="shared" si="0"/>
        <v>0</v>
      </c>
      <c r="G27" s="45">
        <v>0</v>
      </c>
      <c r="H27" s="45">
        <f t="shared" si="1"/>
        <v>0</v>
      </c>
      <c r="I27" s="45">
        <f t="shared" si="2"/>
        <v>0</v>
      </c>
      <c r="J27" s="46">
        <f t="shared" si="3"/>
        <v>0</v>
      </c>
      <c r="K27" s="60"/>
    </row>
    <row r="28" spans="1:11" s="16" customFormat="1" ht="12">
      <c r="A28" s="40" t="s">
        <v>62</v>
      </c>
      <c r="B28" s="41" t="s">
        <v>63</v>
      </c>
      <c r="C28" s="42" t="s">
        <v>20</v>
      </c>
      <c r="D28" s="43">
        <v>4</v>
      </c>
      <c r="E28" s="44">
        <v>0</v>
      </c>
      <c r="F28" s="45">
        <f t="shared" si="0"/>
        <v>0</v>
      </c>
      <c r="G28" s="45">
        <v>0</v>
      </c>
      <c r="H28" s="45">
        <f t="shared" si="1"/>
        <v>0</v>
      </c>
      <c r="I28" s="45">
        <f t="shared" si="2"/>
        <v>0</v>
      </c>
      <c r="J28" s="46">
        <f t="shared" si="3"/>
        <v>0</v>
      </c>
      <c r="K28" s="60"/>
    </row>
    <row r="29" spans="1:11" s="16" customFormat="1" ht="12">
      <c r="A29" s="40" t="s">
        <v>64</v>
      </c>
      <c r="B29" s="41" t="s">
        <v>65</v>
      </c>
      <c r="C29" s="42" t="s">
        <v>20</v>
      </c>
      <c r="D29" s="43">
        <v>1</v>
      </c>
      <c r="E29" s="44">
        <v>0</v>
      </c>
      <c r="F29" s="45">
        <f t="shared" si="0"/>
        <v>0</v>
      </c>
      <c r="G29" s="45">
        <v>0</v>
      </c>
      <c r="H29" s="45">
        <f t="shared" si="1"/>
        <v>0</v>
      </c>
      <c r="I29" s="45">
        <f t="shared" si="2"/>
        <v>0</v>
      </c>
      <c r="J29" s="46">
        <f t="shared" si="3"/>
        <v>0</v>
      </c>
      <c r="K29" s="60"/>
    </row>
    <row r="30" spans="1:11" s="16" customFormat="1" ht="12">
      <c r="A30" s="40" t="s">
        <v>66</v>
      </c>
      <c r="B30" s="41" t="s">
        <v>67</v>
      </c>
      <c r="C30" s="42" t="s">
        <v>20</v>
      </c>
      <c r="D30" s="43">
        <v>14</v>
      </c>
      <c r="E30" s="44">
        <v>0</v>
      </c>
      <c r="F30" s="45">
        <f t="shared" si="0"/>
        <v>0</v>
      </c>
      <c r="G30" s="45">
        <v>0</v>
      </c>
      <c r="H30" s="45">
        <f t="shared" si="1"/>
        <v>0</v>
      </c>
      <c r="I30" s="45">
        <f t="shared" si="2"/>
        <v>0</v>
      </c>
      <c r="J30" s="46">
        <f t="shared" si="3"/>
        <v>0</v>
      </c>
      <c r="K30" s="60"/>
    </row>
    <row r="31" spans="1:11" s="16" customFormat="1" ht="12">
      <c r="A31" s="40" t="s">
        <v>68</v>
      </c>
      <c r="B31" s="41" t="s">
        <v>69</v>
      </c>
      <c r="C31" s="42" t="s">
        <v>20</v>
      </c>
      <c r="D31" s="43">
        <v>8</v>
      </c>
      <c r="E31" s="44">
        <v>0</v>
      </c>
      <c r="F31" s="45">
        <f t="shared" si="0"/>
        <v>0</v>
      </c>
      <c r="G31" s="45">
        <v>0</v>
      </c>
      <c r="H31" s="45">
        <f t="shared" si="1"/>
        <v>0</v>
      </c>
      <c r="I31" s="45">
        <f t="shared" si="2"/>
        <v>0</v>
      </c>
      <c r="J31" s="46">
        <f t="shared" si="3"/>
        <v>0</v>
      </c>
      <c r="K31" s="60"/>
    </row>
    <row r="32" spans="1:11" s="16" customFormat="1" ht="12">
      <c r="A32" s="40" t="s">
        <v>70</v>
      </c>
      <c r="B32" s="41" t="s">
        <v>71</v>
      </c>
      <c r="C32" s="42" t="s">
        <v>20</v>
      </c>
      <c r="D32" s="43">
        <v>19</v>
      </c>
      <c r="E32" s="44">
        <v>0</v>
      </c>
      <c r="F32" s="45">
        <f t="shared" si="0"/>
        <v>0</v>
      </c>
      <c r="G32" s="45">
        <v>0</v>
      </c>
      <c r="H32" s="45">
        <f t="shared" si="1"/>
        <v>0</v>
      </c>
      <c r="I32" s="45">
        <f t="shared" si="2"/>
        <v>0</v>
      </c>
      <c r="J32" s="46">
        <f t="shared" si="3"/>
        <v>0</v>
      </c>
      <c r="K32" s="60"/>
    </row>
    <row r="33" spans="1:11" s="16" customFormat="1" ht="12">
      <c r="A33" s="40" t="s">
        <v>72</v>
      </c>
      <c r="B33" s="41" t="s">
        <v>73</v>
      </c>
      <c r="C33" s="42" t="s">
        <v>20</v>
      </c>
      <c r="D33" s="43">
        <v>155</v>
      </c>
      <c r="E33" s="44">
        <v>0</v>
      </c>
      <c r="F33" s="45">
        <f t="shared" si="0"/>
        <v>0</v>
      </c>
      <c r="G33" s="45">
        <v>0</v>
      </c>
      <c r="H33" s="45">
        <f t="shared" si="1"/>
        <v>0</v>
      </c>
      <c r="I33" s="45">
        <f t="shared" si="2"/>
        <v>0</v>
      </c>
      <c r="J33" s="46">
        <f t="shared" si="3"/>
        <v>0</v>
      </c>
      <c r="K33" s="60"/>
    </row>
    <row r="34" spans="1:11" s="16" customFormat="1" ht="12">
      <c r="A34" s="40" t="s">
        <v>74</v>
      </c>
      <c r="B34" s="41" t="s">
        <v>75</v>
      </c>
      <c r="C34" s="42" t="s">
        <v>20</v>
      </c>
      <c r="D34" s="43">
        <v>2</v>
      </c>
      <c r="E34" s="44">
        <v>0</v>
      </c>
      <c r="F34" s="45">
        <f t="shared" si="0"/>
        <v>0</v>
      </c>
      <c r="G34" s="45">
        <v>0</v>
      </c>
      <c r="H34" s="45">
        <f t="shared" si="1"/>
        <v>0</v>
      </c>
      <c r="I34" s="45">
        <f t="shared" si="2"/>
        <v>0</v>
      </c>
      <c r="J34" s="46">
        <f t="shared" si="3"/>
        <v>0</v>
      </c>
      <c r="K34" s="60"/>
    </row>
    <row r="35" spans="1:11" s="16" customFormat="1" ht="12">
      <c r="A35" s="40" t="s">
        <v>76</v>
      </c>
      <c r="B35" s="41" t="s">
        <v>77</v>
      </c>
      <c r="C35" s="42" t="s">
        <v>78</v>
      </c>
      <c r="D35" s="43">
        <v>18</v>
      </c>
      <c r="E35" s="44">
        <v>0</v>
      </c>
      <c r="F35" s="45">
        <f t="shared" si="0"/>
        <v>0</v>
      </c>
      <c r="G35" s="45">
        <v>0</v>
      </c>
      <c r="H35" s="45">
        <f t="shared" si="1"/>
        <v>0</v>
      </c>
      <c r="I35" s="45">
        <f t="shared" si="2"/>
        <v>0</v>
      </c>
      <c r="J35" s="46">
        <f t="shared" si="3"/>
        <v>0</v>
      </c>
      <c r="K35" s="60"/>
    </row>
    <row r="36" spans="1:11" s="16" customFormat="1" ht="12">
      <c r="A36" s="40" t="s">
        <v>79</v>
      </c>
      <c r="B36" s="41" t="s">
        <v>80</v>
      </c>
      <c r="C36" s="42" t="s">
        <v>78</v>
      </c>
      <c r="D36" s="43">
        <v>2</v>
      </c>
      <c r="E36" s="44">
        <v>0</v>
      </c>
      <c r="F36" s="45">
        <f t="shared" si="0"/>
        <v>0</v>
      </c>
      <c r="G36" s="45">
        <v>0</v>
      </c>
      <c r="H36" s="45">
        <f t="shared" si="1"/>
        <v>0</v>
      </c>
      <c r="I36" s="45">
        <f t="shared" si="2"/>
        <v>0</v>
      </c>
      <c r="J36" s="46">
        <f t="shared" si="3"/>
        <v>0</v>
      </c>
      <c r="K36" s="60"/>
    </row>
    <row r="37" spans="1:11" s="16" customFormat="1" ht="12">
      <c r="A37" s="40" t="s">
        <v>81</v>
      </c>
      <c r="B37" s="41" t="s">
        <v>82</v>
      </c>
      <c r="C37" s="42" t="s">
        <v>78</v>
      </c>
      <c r="D37" s="43">
        <v>57</v>
      </c>
      <c r="E37" s="44">
        <v>0</v>
      </c>
      <c r="F37" s="45">
        <f t="shared" si="0"/>
        <v>0</v>
      </c>
      <c r="G37" s="45">
        <v>0</v>
      </c>
      <c r="H37" s="45">
        <f t="shared" si="1"/>
        <v>0</v>
      </c>
      <c r="I37" s="45">
        <f t="shared" si="2"/>
        <v>0</v>
      </c>
      <c r="J37" s="46">
        <f t="shared" ref="J37:J68" si="4">D37*I37</f>
        <v>0</v>
      </c>
      <c r="K37" s="60"/>
    </row>
    <row r="38" spans="1:11" s="16" customFormat="1" ht="12">
      <c r="A38" s="40" t="s">
        <v>83</v>
      </c>
      <c r="B38" s="41" t="s">
        <v>84</v>
      </c>
      <c r="C38" s="42" t="s">
        <v>85</v>
      </c>
      <c r="D38" s="43">
        <v>8</v>
      </c>
      <c r="E38" s="44">
        <v>0</v>
      </c>
      <c r="F38" s="45">
        <f t="shared" si="0"/>
        <v>0</v>
      </c>
      <c r="G38" s="45">
        <v>0</v>
      </c>
      <c r="H38" s="45">
        <f t="shared" si="1"/>
        <v>0</v>
      </c>
      <c r="I38" s="45">
        <f t="shared" si="2"/>
        <v>0</v>
      </c>
      <c r="J38" s="46">
        <f t="shared" si="4"/>
        <v>0</v>
      </c>
      <c r="K38" s="60"/>
    </row>
    <row r="39" spans="1:11" s="16" customFormat="1" ht="12">
      <c r="A39" s="40" t="s">
        <v>86</v>
      </c>
      <c r="B39" s="41" t="s">
        <v>87</v>
      </c>
      <c r="C39" s="42" t="s">
        <v>85</v>
      </c>
      <c r="D39" s="43">
        <v>15</v>
      </c>
      <c r="E39" s="44">
        <v>0</v>
      </c>
      <c r="F39" s="45">
        <f t="shared" si="0"/>
        <v>0</v>
      </c>
      <c r="G39" s="45">
        <v>0</v>
      </c>
      <c r="H39" s="45">
        <f t="shared" si="1"/>
        <v>0</v>
      </c>
      <c r="I39" s="45">
        <f t="shared" si="2"/>
        <v>0</v>
      </c>
      <c r="J39" s="46">
        <f t="shared" si="4"/>
        <v>0</v>
      </c>
      <c r="K39" s="60"/>
    </row>
    <row r="40" spans="1:11" s="16" customFormat="1" ht="12">
      <c r="A40" s="40" t="s">
        <v>88</v>
      </c>
      <c r="B40" s="41" t="s">
        <v>89</v>
      </c>
      <c r="C40" s="42" t="s">
        <v>85</v>
      </c>
      <c r="D40" s="43">
        <v>40</v>
      </c>
      <c r="E40" s="44">
        <v>0</v>
      </c>
      <c r="F40" s="45">
        <f t="shared" si="0"/>
        <v>0</v>
      </c>
      <c r="G40" s="45">
        <v>0</v>
      </c>
      <c r="H40" s="45">
        <f t="shared" si="1"/>
        <v>0</v>
      </c>
      <c r="I40" s="45">
        <f t="shared" si="2"/>
        <v>0</v>
      </c>
      <c r="J40" s="46">
        <f t="shared" si="4"/>
        <v>0</v>
      </c>
      <c r="K40" s="60"/>
    </row>
    <row r="41" spans="1:11" s="16" customFormat="1" ht="12">
      <c r="A41" s="40" t="s">
        <v>90</v>
      </c>
      <c r="B41" s="41" t="s">
        <v>91</v>
      </c>
      <c r="C41" s="42" t="s">
        <v>20</v>
      </c>
      <c r="D41" s="43">
        <v>55</v>
      </c>
      <c r="E41" s="44">
        <v>0</v>
      </c>
      <c r="F41" s="45">
        <f t="shared" si="0"/>
        <v>0</v>
      </c>
      <c r="G41" s="45">
        <v>0</v>
      </c>
      <c r="H41" s="45">
        <f t="shared" si="1"/>
        <v>0</v>
      </c>
      <c r="I41" s="45">
        <f t="shared" si="2"/>
        <v>0</v>
      </c>
      <c r="J41" s="46">
        <f t="shared" si="4"/>
        <v>0</v>
      </c>
      <c r="K41" s="60"/>
    </row>
    <row r="42" spans="1:11" s="16" customFormat="1" ht="12">
      <c r="A42" s="40" t="s">
        <v>92</v>
      </c>
      <c r="B42" s="41" t="s">
        <v>93</v>
      </c>
      <c r="C42" s="42" t="s">
        <v>20</v>
      </c>
      <c r="D42" s="43">
        <v>139</v>
      </c>
      <c r="E42" s="44">
        <v>0</v>
      </c>
      <c r="F42" s="45">
        <f t="shared" si="0"/>
        <v>0</v>
      </c>
      <c r="G42" s="45">
        <v>0</v>
      </c>
      <c r="H42" s="45">
        <f t="shared" si="1"/>
        <v>0</v>
      </c>
      <c r="I42" s="45">
        <f t="shared" si="2"/>
        <v>0</v>
      </c>
      <c r="J42" s="46">
        <f t="shared" si="4"/>
        <v>0</v>
      </c>
      <c r="K42" s="60"/>
    </row>
    <row r="43" spans="1:11" s="16" customFormat="1" ht="12">
      <c r="A43" s="40" t="s">
        <v>94</v>
      </c>
      <c r="B43" s="41" t="s">
        <v>95</v>
      </c>
      <c r="C43" s="42" t="s">
        <v>20</v>
      </c>
      <c r="D43" s="43">
        <v>9</v>
      </c>
      <c r="E43" s="44">
        <v>0</v>
      </c>
      <c r="F43" s="45">
        <f t="shared" si="0"/>
        <v>0</v>
      </c>
      <c r="G43" s="45">
        <v>0</v>
      </c>
      <c r="H43" s="45">
        <f t="shared" si="1"/>
        <v>0</v>
      </c>
      <c r="I43" s="45">
        <f t="shared" si="2"/>
        <v>0</v>
      </c>
      <c r="J43" s="46">
        <f t="shared" si="4"/>
        <v>0</v>
      </c>
      <c r="K43" s="60"/>
    </row>
    <row r="44" spans="1:11" s="16" customFormat="1" ht="12">
      <c r="A44" s="40" t="s">
        <v>96</v>
      </c>
      <c r="B44" s="41" t="s">
        <v>97</v>
      </c>
      <c r="C44" s="42" t="s">
        <v>20</v>
      </c>
      <c r="D44" s="43">
        <v>9</v>
      </c>
      <c r="E44" s="44">
        <v>0</v>
      </c>
      <c r="F44" s="45">
        <f t="shared" si="0"/>
        <v>0</v>
      </c>
      <c r="G44" s="45">
        <v>0</v>
      </c>
      <c r="H44" s="45">
        <f t="shared" si="1"/>
        <v>0</v>
      </c>
      <c r="I44" s="45">
        <f t="shared" si="2"/>
        <v>0</v>
      </c>
      <c r="J44" s="46">
        <f t="shared" si="4"/>
        <v>0</v>
      </c>
      <c r="K44" s="60"/>
    </row>
    <row r="45" spans="1:11" s="16" customFormat="1" ht="12">
      <c r="A45" s="40" t="s">
        <v>98</v>
      </c>
      <c r="B45" s="41" t="s">
        <v>99</v>
      </c>
      <c r="C45" s="42" t="s">
        <v>20</v>
      </c>
      <c r="D45" s="43">
        <v>8</v>
      </c>
      <c r="E45" s="44">
        <v>0</v>
      </c>
      <c r="F45" s="45">
        <f t="shared" si="0"/>
        <v>0</v>
      </c>
      <c r="G45" s="45">
        <v>0</v>
      </c>
      <c r="H45" s="45">
        <f t="shared" si="1"/>
        <v>0</v>
      </c>
      <c r="I45" s="45">
        <f t="shared" si="2"/>
        <v>0</v>
      </c>
      <c r="J45" s="46">
        <f t="shared" si="4"/>
        <v>0</v>
      </c>
      <c r="K45" s="60"/>
    </row>
    <row r="46" spans="1:11" s="16" customFormat="1" ht="12">
      <c r="A46" s="40" t="s">
        <v>100</v>
      </c>
      <c r="B46" s="41" t="s">
        <v>101</v>
      </c>
      <c r="C46" s="42" t="s">
        <v>20</v>
      </c>
      <c r="D46" s="43">
        <v>5</v>
      </c>
      <c r="E46" s="44">
        <v>0</v>
      </c>
      <c r="F46" s="45">
        <f t="shared" si="0"/>
        <v>0</v>
      </c>
      <c r="G46" s="45">
        <v>0</v>
      </c>
      <c r="H46" s="45">
        <f t="shared" si="1"/>
        <v>0</v>
      </c>
      <c r="I46" s="45">
        <f t="shared" si="2"/>
        <v>0</v>
      </c>
      <c r="J46" s="46">
        <f t="shared" si="4"/>
        <v>0</v>
      </c>
      <c r="K46" s="60"/>
    </row>
    <row r="47" spans="1:11" s="16" customFormat="1" ht="12">
      <c r="A47" s="40" t="s">
        <v>102</v>
      </c>
      <c r="B47" s="41" t="s">
        <v>103</v>
      </c>
      <c r="C47" s="42" t="s">
        <v>20</v>
      </c>
      <c r="D47" s="43">
        <v>10</v>
      </c>
      <c r="E47" s="44">
        <v>0</v>
      </c>
      <c r="F47" s="45">
        <f t="shared" si="0"/>
        <v>0</v>
      </c>
      <c r="G47" s="45">
        <v>0</v>
      </c>
      <c r="H47" s="45">
        <f t="shared" si="1"/>
        <v>0</v>
      </c>
      <c r="I47" s="45">
        <f t="shared" si="2"/>
        <v>0</v>
      </c>
      <c r="J47" s="46">
        <f t="shared" si="4"/>
        <v>0</v>
      </c>
      <c r="K47" s="60"/>
    </row>
    <row r="48" spans="1:11" s="16" customFormat="1" ht="12">
      <c r="A48" s="40" t="s">
        <v>104</v>
      </c>
      <c r="B48" s="41" t="s">
        <v>105</v>
      </c>
      <c r="C48" s="42" t="s">
        <v>20</v>
      </c>
      <c r="D48" s="43">
        <v>42</v>
      </c>
      <c r="E48" s="44">
        <v>0</v>
      </c>
      <c r="F48" s="45">
        <f t="shared" si="0"/>
        <v>0</v>
      </c>
      <c r="G48" s="45">
        <v>0</v>
      </c>
      <c r="H48" s="45">
        <f t="shared" si="1"/>
        <v>0</v>
      </c>
      <c r="I48" s="45">
        <f t="shared" si="2"/>
        <v>0</v>
      </c>
      <c r="J48" s="46">
        <f t="shared" si="4"/>
        <v>0</v>
      </c>
      <c r="K48" s="60"/>
    </row>
    <row r="49" spans="1:11" s="16" customFormat="1" ht="12">
      <c r="A49" s="40" t="s">
        <v>106</v>
      </c>
      <c r="B49" s="41" t="s">
        <v>107</v>
      </c>
      <c r="C49" s="42" t="s">
        <v>20</v>
      </c>
      <c r="D49" s="43">
        <v>77</v>
      </c>
      <c r="E49" s="44">
        <v>0</v>
      </c>
      <c r="F49" s="45">
        <f t="shared" si="0"/>
        <v>0</v>
      </c>
      <c r="G49" s="45">
        <v>0</v>
      </c>
      <c r="H49" s="45">
        <f t="shared" si="1"/>
        <v>0</v>
      </c>
      <c r="I49" s="45">
        <f t="shared" si="2"/>
        <v>0</v>
      </c>
      <c r="J49" s="46">
        <f t="shared" si="4"/>
        <v>0</v>
      </c>
      <c r="K49" s="60"/>
    </row>
    <row r="50" spans="1:11" s="16" customFormat="1" ht="12">
      <c r="A50" s="40" t="s">
        <v>108</v>
      </c>
      <c r="B50" s="41" t="s">
        <v>109</v>
      </c>
      <c r="C50" s="42" t="s">
        <v>20</v>
      </c>
      <c r="D50" s="43">
        <v>62</v>
      </c>
      <c r="E50" s="44">
        <v>0</v>
      </c>
      <c r="F50" s="45">
        <f t="shared" ref="F50:F81" si="5">E50*D50</f>
        <v>0</v>
      </c>
      <c r="G50" s="45">
        <v>0</v>
      </c>
      <c r="H50" s="45">
        <f t="shared" ref="H50:H81" si="6">G50*D50</f>
        <v>0</v>
      </c>
      <c r="I50" s="45">
        <f t="shared" ref="I50:I68" si="7">TRUNC(E50+G50,2)</f>
        <v>0</v>
      </c>
      <c r="J50" s="46">
        <f t="shared" si="4"/>
        <v>0</v>
      </c>
      <c r="K50" s="60"/>
    </row>
    <row r="51" spans="1:11" s="16" customFormat="1" ht="12">
      <c r="A51" s="40" t="s">
        <v>110</v>
      </c>
      <c r="B51" s="41" t="s">
        <v>111</v>
      </c>
      <c r="C51" s="42" t="s">
        <v>20</v>
      </c>
      <c r="D51" s="43">
        <v>700</v>
      </c>
      <c r="E51" s="44">
        <v>0</v>
      </c>
      <c r="F51" s="45">
        <f t="shared" si="5"/>
        <v>0</v>
      </c>
      <c r="G51" s="45">
        <v>0</v>
      </c>
      <c r="H51" s="45">
        <f t="shared" si="6"/>
        <v>0</v>
      </c>
      <c r="I51" s="45">
        <f t="shared" si="7"/>
        <v>0</v>
      </c>
      <c r="J51" s="46">
        <f t="shared" si="4"/>
        <v>0</v>
      </c>
      <c r="K51" s="60"/>
    </row>
    <row r="52" spans="1:11" s="16" customFormat="1" ht="12">
      <c r="A52" s="40" t="s">
        <v>112</v>
      </c>
      <c r="B52" s="41" t="s">
        <v>113</v>
      </c>
      <c r="C52" s="42" t="s">
        <v>20</v>
      </c>
      <c r="D52" s="43">
        <v>17</v>
      </c>
      <c r="E52" s="44">
        <v>0</v>
      </c>
      <c r="F52" s="45">
        <f t="shared" si="5"/>
        <v>0</v>
      </c>
      <c r="G52" s="45">
        <v>0</v>
      </c>
      <c r="H52" s="45">
        <f t="shared" si="6"/>
        <v>0</v>
      </c>
      <c r="I52" s="45">
        <f t="shared" si="7"/>
        <v>0</v>
      </c>
      <c r="J52" s="46">
        <f t="shared" si="4"/>
        <v>0</v>
      </c>
      <c r="K52" s="60"/>
    </row>
    <row r="53" spans="1:11" s="16" customFormat="1" ht="12">
      <c r="A53" s="40" t="s">
        <v>114</v>
      </c>
      <c r="B53" s="41" t="s">
        <v>115</v>
      </c>
      <c r="C53" s="42" t="s">
        <v>20</v>
      </c>
      <c r="D53" s="43">
        <v>346</v>
      </c>
      <c r="E53" s="44">
        <v>0</v>
      </c>
      <c r="F53" s="45">
        <f t="shared" si="5"/>
        <v>0</v>
      </c>
      <c r="G53" s="45">
        <v>0</v>
      </c>
      <c r="H53" s="45">
        <f t="shared" si="6"/>
        <v>0</v>
      </c>
      <c r="I53" s="45">
        <f t="shared" si="7"/>
        <v>0</v>
      </c>
      <c r="J53" s="46">
        <f t="shared" si="4"/>
        <v>0</v>
      </c>
      <c r="K53" s="60"/>
    </row>
    <row r="54" spans="1:11" s="16" customFormat="1" ht="12">
      <c r="A54" s="40" t="s">
        <v>116</v>
      </c>
      <c r="B54" s="41" t="s">
        <v>117</v>
      </c>
      <c r="C54" s="42" t="s">
        <v>20</v>
      </c>
      <c r="D54" s="43">
        <v>346</v>
      </c>
      <c r="E54" s="44">
        <v>0</v>
      </c>
      <c r="F54" s="45">
        <f t="shared" si="5"/>
        <v>0</v>
      </c>
      <c r="G54" s="45">
        <v>0</v>
      </c>
      <c r="H54" s="45">
        <f t="shared" si="6"/>
        <v>0</v>
      </c>
      <c r="I54" s="45">
        <f t="shared" si="7"/>
        <v>0</v>
      </c>
      <c r="J54" s="46">
        <f t="shared" si="4"/>
        <v>0</v>
      </c>
      <c r="K54" s="60"/>
    </row>
    <row r="55" spans="1:11" s="16" customFormat="1" ht="12">
      <c r="A55" s="40" t="s">
        <v>118</v>
      </c>
      <c r="B55" s="41" t="s">
        <v>119</v>
      </c>
      <c r="C55" s="42" t="s">
        <v>20</v>
      </c>
      <c r="D55" s="43">
        <v>700</v>
      </c>
      <c r="E55" s="44">
        <v>0</v>
      </c>
      <c r="F55" s="45">
        <f t="shared" si="5"/>
        <v>0</v>
      </c>
      <c r="G55" s="45">
        <v>0</v>
      </c>
      <c r="H55" s="45">
        <f t="shared" si="6"/>
        <v>0</v>
      </c>
      <c r="I55" s="45">
        <f t="shared" si="7"/>
        <v>0</v>
      </c>
      <c r="J55" s="46">
        <f t="shared" si="4"/>
        <v>0</v>
      </c>
      <c r="K55" s="60"/>
    </row>
    <row r="56" spans="1:11" s="16" customFormat="1" ht="12">
      <c r="A56" s="40" t="s">
        <v>120</v>
      </c>
      <c r="B56" s="41" t="s">
        <v>121</v>
      </c>
      <c r="C56" s="42" t="s">
        <v>20</v>
      </c>
      <c r="D56" s="43">
        <v>3</v>
      </c>
      <c r="E56" s="44">
        <v>0</v>
      </c>
      <c r="F56" s="45">
        <f t="shared" si="5"/>
        <v>0</v>
      </c>
      <c r="G56" s="45">
        <v>0</v>
      </c>
      <c r="H56" s="45">
        <f t="shared" si="6"/>
        <v>0</v>
      </c>
      <c r="I56" s="45">
        <f t="shared" si="7"/>
        <v>0</v>
      </c>
      <c r="J56" s="46">
        <f t="shared" si="4"/>
        <v>0</v>
      </c>
      <c r="K56" s="60"/>
    </row>
    <row r="57" spans="1:11" s="16" customFormat="1" ht="12">
      <c r="A57" s="40" t="s">
        <v>122</v>
      </c>
      <c r="B57" s="41" t="s">
        <v>123</v>
      </c>
      <c r="C57" s="42" t="s">
        <v>20</v>
      </c>
      <c r="D57" s="43">
        <v>4</v>
      </c>
      <c r="E57" s="44">
        <v>0</v>
      </c>
      <c r="F57" s="45">
        <f t="shared" si="5"/>
        <v>0</v>
      </c>
      <c r="G57" s="45">
        <v>0</v>
      </c>
      <c r="H57" s="45">
        <f t="shared" si="6"/>
        <v>0</v>
      </c>
      <c r="I57" s="45">
        <f t="shared" si="7"/>
        <v>0</v>
      </c>
      <c r="J57" s="46">
        <f t="shared" si="4"/>
        <v>0</v>
      </c>
      <c r="K57" s="60"/>
    </row>
    <row r="58" spans="1:11" s="16" customFormat="1" ht="12">
      <c r="A58" s="40" t="s">
        <v>124</v>
      </c>
      <c r="B58" s="41" t="s">
        <v>125</v>
      </c>
      <c r="C58" s="42" t="s">
        <v>20</v>
      </c>
      <c r="D58" s="43">
        <v>2</v>
      </c>
      <c r="E58" s="44">
        <v>0</v>
      </c>
      <c r="F58" s="45">
        <f t="shared" si="5"/>
        <v>0</v>
      </c>
      <c r="G58" s="45">
        <v>0</v>
      </c>
      <c r="H58" s="45">
        <f t="shared" si="6"/>
        <v>0</v>
      </c>
      <c r="I58" s="45">
        <f t="shared" si="7"/>
        <v>0</v>
      </c>
      <c r="J58" s="46">
        <f t="shared" si="4"/>
        <v>0</v>
      </c>
      <c r="K58" s="60"/>
    </row>
    <row r="59" spans="1:11" s="16" customFormat="1" ht="12">
      <c r="A59" s="40" t="s">
        <v>126</v>
      </c>
      <c r="B59" s="41" t="s">
        <v>127</v>
      </c>
      <c r="C59" s="42" t="s">
        <v>20</v>
      </c>
      <c r="D59" s="43">
        <v>116</v>
      </c>
      <c r="E59" s="44">
        <v>0</v>
      </c>
      <c r="F59" s="45">
        <f t="shared" si="5"/>
        <v>0</v>
      </c>
      <c r="G59" s="45">
        <v>0</v>
      </c>
      <c r="H59" s="45">
        <f t="shared" si="6"/>
        <v>0</v>
      </c>
      <c r="I59" s="45">
        <f t="shared" si="7"/>
        <v>0</v>
      </c>
      <c r="J59" s="46">
        <f t="shared" si="4"/>
        <v>0</v>
      </c>
      <c r="K59" s="60"/>
    </row>
    <row r="60" spans="1:11" s="16" customFormat="1" ht="12">
      <c r="A60" s="40" t="s">
        <v>128</v>
      </c>
      <c r="B60" s="41" t="s">
        <v>129</v>
      </c>
      <c r="C60" s="42" t="s">
        <v>20</v>
      </c>
      <c r="D60" s="43">
        <v>10</v>
      </c>
      <c r="E60" s="44">
        <v>0</v>
      </c>
      <c r="F60" s="45">
        <f t="shared" si="5"/>
        <v>0</v>
      </c>
      <c r="G60" s="45">
        <v>0</v>
      </c>
      <c r="H60" s="45">
        <f t="shared" si="6"/>
        <v>0</v>
      </c>
      <c r="I60" s="45">
        <f t="shared" si="7"/>
        <v>0</v>
      </c>
      <c r="J60" s="46">
        <f t="shared" si="4"/>
        <v>0</v>
      </c>
      <c r="K60" s="60"/>
    </row>
    <row r="61" spans="1:11" s="16" customFormat="1" ht="12">
      <c r="A61" s="40" t="s">
        <v>130</v>
      </c>
      <c r="B61" s="41" t="s">
        <v>131</v>
      </c>
      <c r="C61" s="42" t="s">
        <v>20</v>
      </c>
      <c r="D61" s="43">
        <v>16</v>
      </c>
      <c r="E61" s="44">
        <v>0</v>
      </c>
      <c r="F61" s="45">
        <f t="shared" si="5"/>
        <v>0</v>
      </c>
      <c r="G61" s="45">
        <v>0</v>
      </c>
      <c r="H61" s="45">
        <f t="shared" si="6"/>
        <v>0</v>
      </c>
      <c r="I61" s="45">
        <f t="shared" si="7"/>
        <v>0</v>
      </c>
      <c r="J61" s="46">
        <f t="shared" si="4"/>
        <v>0</v>
      </c>
      <c r="K61" s="60"/>
    </row>
    <row r="62" spans="1:11" s="16" customFormat="1" ht="12">
      <c r="A62" s="40" t="s">
        <v>132</v>
      </c>
      <c r="B62" s="41" t="s">
        <v>133</v>
      </c>
      <c r="C62" s="42" t="s">
        <v>78</v>
      </c>
      <c r="D62" s="43">
        <v>84</v>
      </c>
      <c r="E62" s="44">
        <v>0</v>
      </c>
      <c r="F62" s="45">
        <f t="shared" si="5"/>
        <v>0</v>
      </c>
      <c r="G62" s="45">
        <v>0</v>
      </c>
      <c r="H62" s="45">
        <f t="shared" si="6"/>
        <v>0</v>
      </c>
      <c r="I62" s="45">
        <f t="shared" si="7"/>
        <v>0</v>
      </c>
      <c r="J62" s="46">
        <f t="shared" si="4"/>
        <v>0</v>
      </c>
      <c r="K62" s="60"/>
    </row>
    <row r="63" spans="1:11" s="16" customFormat="1" ht="12">
      <c r="A63" s="40" t="s">
        <v>134</v>
      </c>
      <c r="B63" s="41" t="s">
        <v>135</v>
      </c>
      <c r="C63" s="42" t="s">
        <v>20</v>
      </c>
      <c r="D63" s="43">
        <v>1</v>
      </c>
      <c r="E63" s="44">
        <v>0</v>
      </c>
      <c r="F63" s="45">
        <f t="shared" si="5"/>
        <v>0</v>
      </c>
      <c r="G63" s="45">
        <v>0</v>
      </c>
      <c r="H63" s="45">
        <f t="shared" si="6"/>
        <v>0</v>
      </c>
      <c r="I63" s="45">
        <f t="shared" si="7"/>
        <v>0</v>
      </c>
      <c r="J63" s="46">
        <f t="shared" si="4"/>
        <v>0</v>
      </c>
      <c r="K63" s="60"/>
    </row>
    <row r="64" spans="1:11" s="16" customFormat="1" ht="12">
      <c r="A64" s="40" t="s">
        <v>136</v>
      </c>
      <c r="B64" s="41" t="s">
        <v>137</v>
      </c>
      <c r="C64" s="42" t="s">
        <v>20</v>
      </c>
      <c r="D64" s="43">
        <v>11</v>
      </c>
      <c r="E64" s="44">
        <v>0</v>
      </c>
      <c r="F64" s="45">
        <f t="shared" si="5"/>
        <v>0</v>
      </c>
      <c r="G64" s="45">
        <v>0</v>
      </c>
      <c r="H64" s="45">
        <f t="shared" si="6"/>
        <v>0</v>
      </c>
      <c r="I64" s="45">
        <f t="shared" si="7"/>
        <v>0</v>
      </c>
      <c r="J64" s="46">
        <f t="shared" si="4"/>
        <v>0</v>
      </c>
      <c r="K64" s="60"/>
    </row>
    <row r="65" spans="1:11" s="16" customFormat="1" ht="12">
      <c r="A65" s="40" t="s">
        <v>138</v>
      </c>
      <c r="B65" s="41" t="s">
        <v>139</v>
      </c>
      <c r="C65" s="42" t="s">
        <v>20</v>
      </c>
      <c r="D65" s="43">
        <v>1</v>
      </c>
      <c r="E65" s="44">
        <v>0</v>
      </c>
      <c r="F65" s="45">
        <f t="shared" si="5"/>
        <v>0</v>
      </c>
      <c r="G65" s="45">
        <v>0</v>
      </c>
      <c r="H65" s="45">
        <f t="shared" si="6"/>
        <v>0</v>
      </c>
      <c r="I65" s="45">
        <f t="shared" si="7"/>
        <v>0</v>
      </c>
      <c r="J65" s="46">
        <f t="shared" si="4"/>
        <v>0</v>
      </c>
      <c r="K65" s="60"/>
    </row>
    <row r="66" spans="1:11" s="16" customFormat="1" ht="12">
      <c r="A66" s="40" t="s">
        <v>140</v>
      </c>
      <c r="B66" s="41" t="s">
        <v>141</v>
      </c>
      <c r="C66" s="42" t="s">
        <v>20</v>
      </c>
      <c r="D66" s="43">
        <v>15</v>
      </c>
      <c r="E66" s="44">
        <v>0</v>
      </c>
      <c r="F66" s="45">
        <f t="shared" si="5"/>
        <v>0</v>
      </c>
      <c r="G66" s="45">
        <v>0</v>
      </c>
      <c r="H66" s="45">
        <f t="shared" si="6"/>
        <v>0</v>
      </c>
      <c r="I66" s="45">
        <f t="shared" si="7"/>
        <v>0</v>
      </c>
      <c r="J66" s="46">
        <f t="shared" si="4"/>
        <v>0</v>
      </c>
      <c r="K66" s="60"/>
    </row>
    <row r="67" spans="1:11" s="16" customFormat="1" ht="12">
      <c r="A67" s="40" t="s">
        <v>142</v>
      </c>
      <c r="B67" s="41" t="s">
        <v>143</v>
      </c>
      <c r="C67" s="42" t="s">
        <v>20</v>
      </c>
      <c r="D67" s="43">
        <v>9</v>
      </c>
      <c r="E67" s="44">
        <v>0</v>
      </c>
      <c r="F67" s="45">
        <f t="shared" si="5"/>
        <v>0</v>
      </c>
      <c r="G67" s="45">
        <v>0</v>
      </c>
      <c r="H67" s="45">
        <f t="shared" si="6"/>
        <v>0</v>
      </c>
      <c r="I67" s="45">
        <f t="shared" si="7"/>
        <v>0</v>
      </c>
      <c r="J67" s="46">
        <f t="shared" si="4"/>
        <v>0</v>
      </c>
      <c r="K67" s="60"/>
    </row>
    <row r="68" spans="1:11" s="16" customFormat="1" ht="12">
      <c r="A68" s="40" t="s">
        <v>144</v>
      </c>
      <c r="B68" s="41" t="s">
        <v>145</v>
      </c>
      <c r="C68" s="42" t="s">
        <v>20</v>
      </c>
      <c r="D68" s="43">
        <v>18</v>
      </c>
      <c r="E68" s="44">
        <v>0</v>
      </c>
      <c r="F68" s="45">
        <f t="shared" si="5"/>
        <v>0</v>
      </c>
      <c r="G68" s="45">
        <v>0</v>
      </c>
      <c r="H68" s="45">
        <f t="shared" si="6"/>
        <v>0</v>
      </c>
      <c r="I68" s="45">
        <f t="shared" si="7"/>
        <v>0</v>
      </c>
      <c r="J68" s="46">
        <f t="shared" si="4"/>
        <v>0</v>
      </c>
      <c r="K68" s="60"/>
    </row>
    <row r="69" spans="1:11" s="16" customFormat="1" ht="12">
      <c r="A69" s="40"/>
      <c r="B69" s="41"/>
      <c r="C69" s="42"/>
      <c r="D69" s="43"/>
      <c r="E69" s="44"/>
      <c r="F69" s="50">
        <f>SUM(F18:F68)</f>
        <v>0</v>
      </c>
      <c r="G69" s="45"/>
      <c r="H69" s="50">
        <f>SUM(H18:H68)</f>
        <v>0</v>
      </c>
      <c r="I69" s="45"/>
      <c r="J69" s="50">
        <f>SUM(J18:J68)</f>
        <v>0</v>
      </c>
      <c r="K69" s="60"/>
    </row>
    <row r="70" spans="1:11" s="16" customFormat="1" ht="12">
      <c r="A70" s="33" t="s">
        <v>146</v>
      </c>
      <c r="B70" s="61" t="s">
        <v>147</v>
      </c>
      <c r="C70" s="62"/>
      <c r="D70" s="53"/>
      <c r="E70" s="37"/>
      <c r="F70" s="36"/>
      <c r="G70" s="36"/>
      <c r="H70" s="36"/>
      <c r="I70" s="36"/>
      <c r="J70" s="39"/>
      <c r="K70" s="25">
        <f>SUM(J71:J72)</f>
        <v>0</v>
      </c>
    </row>
    <row r="71" spans="1:11" s="16" customFormat="1" ht="12">
      <c r="A71" s="40" t="s">
        <v>148</v>
      </c>
      <c r="B71" s="63" t="s">
        <v>149</v>
      </c>
      <c r="C71" s="42" t="s">
        <v>20</v>
      </c>
      <c r="D71" s="43">
        <v>12</v>
      </c>
      <c r="E71" s="44">
        <v>0</v>
      </c>
      <c r="F71" s="45">
        <f>E71*D71</f>
        <v>0</v>
      </c>
      <c r="G71" s="45">
        <v>0</v>
      </c>
      <c r="H71" s="45">
        <f>G71*D71</f>
        <v>0</v>
      </c>
      <c r="I71" s="45">
        <f>TRUNC(E71+G71,2)</f>
        <v>0</v>
      </c>
      <c r="J71" s="46">
        <f>D71*I71</f>
        <v>0</v>
      </c>
      <c r="K71" s="60"/>
    </row>
    <row r="72" spans="1:11" s="16" customFormat="1" ht="12">
      <c r="A72" s="40" t="s">
        <v>150</v>
      </c>
      <c r="B72" s="63" t="s">
        <v>151</v>
      </c>
      <c r="C72" s="42" t="s">
        <v>20</v>
      </c>
      <c r="D72" s="43">
        <v>1</v>
      </c>
      <c r="E72" s="44">
        <v>0</v>
      </c>
      <c r="F72" s="45">
        <f>E72*D72</f>
        <v>0</v>
      </c>
      <c r="G72" s="45">
        <v>0</v>
      </c>
      <c r="H72" s="45">
        <f>G72*D72</f>
        <v>0</v>
      </c>
      <c r="I72" s="45">
        <f>TRUNC(E72+G72,2)</f>
        <v>0</v>
      </c>
      <c r="J72" s="46">
        <f>D72*I72</f>
        <v>0</v>
      </c>
      <c r="K72" s="60"/>
    </row>
    <row r="73" spans="1:11" s="16" customFormat="1" ht="22">
      <c r="A73" s="40" t="s">
        <v>152</v>
      </c>
      <c r="B73" s="63" t="s">
        <v>153</v>
      </c>
      <c r="C73" s="42" t="s">
        <v>20</v>
      </c>
      <c r="D73" s="43">
        <v>2</v>
      </c>
      <c r="E73" s="44">
        <v>0</v>
      </c>
      <c r="F73" s="45">
        <f>E73*D73</f>
        <v>0</v>
      </c>
      <c r="G73" s="45">
        <v>0</v>
      </c>
      <c r="H73" s="45">
        <f>G73*D73</f>
        <v>0</v>
      </c>
      <c r="I73" s="45">
        <f>TRUNC(E73+G73,2)</f>
        <v>0</v>
      </c>
      <c r="J73" s="46">
        <f>D73*I73</f>
        <v>0</v>
      </c>
      <c r="K73" s="60"/>
    </row>
    <row r="74" spans="1:11" s="16" customFormat="1" ht="12">
      <c r="A74" s="40"/>
      <c r="B74" s="41"/>
      <c r="C74" s="42"/>
      <c r="D74" s="43"/>
      <c r="E74" s="44" t="s">
        <v>154</v>
      </c>
      <c r="F74" s="50">
        <f>SUM(F71:F73)</f>
        <v>0</v>
      </c>
      <c r="G74" s="45" t="s">
        <v>154</v>
      </c>
      <c r="H74" s="50">
        <f>SUM(H71:H73)</f>
        <v>0</v>
      </c>
      <c r="I74" s="45"/>
      <c r="J74" s="50">
        <f>SUM(J71:J73)</f>
        <v>0</v>
      </c>
      <c r="K74" s="60"/>
    </row>
    <row r="75" spans="1:11" s="16" customFormat="1" ht="12">
      <c r="A75" s="33" t="s">
        <v>155</v>
      </c>
      <c r="B75" s="61" t="s">
        <v>156</v>
      </c>
      <c r="C75" s="62"/>
      <c r="D75" s="53"/>
      <c r="E75" s="37" t="s">
        <v>154</v>
      </c>
      <c r="F75" s="36"/>
      <c r="G75" s="36" t="s">
        <v>154</v>
      </c>
      <c r="H75" s="36"/>
      <c r="I75" s="36"/>
      <c r="J75" s="39"/>
      <c r="K75" s="25">
        <f>SUM(J76:J78)</f>
        <v>0</v>
      </c>
    </row>
    <row r="76" spans="1:11" s="16" customFormat="1" ht="12">
      <c r="A76" s="40" t="s">
        <v>157</v>
      </c>
      <c r="B76" s="41" t="s">
        <v>158</v>
      </c>
      <c r="C76" s="42" t="s">
        <v>20</v>
      </c>
      <c r="D76" s="43">
        <v>1</v>
      </c>
      <c r="E76" s="44">
        <v>0</v>
      </c>
      <c r="F76" s="45">
        <f>E76*D76</f>
        <v>0</v>
      </c>
      <c r="G76" s="45">
        <v>0</v>
      </c>
      <c r="H76" s="45">
        <f>G76*D76</f>
        <v>0</v>
      </c>
      <c r="I76" s="45">
        <f>TRUNC(E76+G76,2)</f>
        <v>0</v>
      </c>
      <c r="J76" s="46">
        <f>D76*I76</f>
        <v>0</v>
      </c>
      <c r="K76" s="60"/>
    </row>
    <row r="77" spans="1:11" s="16" customFormat="1" ht="12">
      <c r="A77" s="40" t="s">
        <v>159</v>
      </c>
      <c r="B77" s="41" t="s">
        <v>160</v>
      </c>
      <c r="C77" s="42" t="s">
        <v>34</v>
      </c>
      <c r="D77" s="43">
        <v>1</v>
      </c>
      <c r="E77" s="44">
        <v>0</v>
      </c>
      <c r="F77" s="45">
        <f>E77*D77</f>
        <v>0</v>
      </c>
      <c r="G77" s="45">
        <v>0</v>
      </c>
      <c r="H77" s="45">
        <f>G77*D77</f>
        <v>0</v>
      </c>
      <c r="I77" s="45">
        <f>TRUNC(E77+G77,2)</f>
        <v>0</v>
      </c>
      <c r="J77" s="46">
        <f>D77*I77</f>
        <v>0</v>
      </c>
      <c r="K77" s="60"/>
    </row>
    <row r="78" spans="1:11" s="16" customFormat="1" ht="12">
      <c r="A78" s="40" t="s">
        <v>161</v>
      </c>
      <c r="B78" s="41" t="s">
        <v>162</v>
      </c>
      <c r="C78" s="42" t="s">
        <v>34</v>
      </c>
      <c r="D78" s="43">
        <v>1</v>
      </c>
      <c r="E78" s="44">
        <v>0</v>
      </c>
      <c r="F78" s="45">
        <f>E78*D78</f>
        <v>0</v>
      </c>
      <c r="G78" s="45">
        <v>0</v>
      </c>
      <c r="H78" s="45">
        <f>G78*D78</f>
        <v>0</v>
      </c>
      <c r="I78" s="45">
        <f>TRUNC(E78+G78,2)</f>
        <v>0</v>
      </c>
      <c r="J78" s="46">
        <f>D78*I78</f>
        <v>0</v>
      </c>
      <c r="K78" s="60"/>
    </row>
    <row r="79" spans="1:11" s="16" customFormat="1" ht="12">
      <c r="A79" s="40"/>
      <c r="B79" s="41"/>
      <c r="C79" s="42"/>
      <c r="D79" s="43"/>
      <c r="E79" s="44"/>
      <c r="F79" s="50">
        <f>SUM(F76:F78)</f>
        <v>0</v>
      </c>
      <c r="G79" s="45"/>
      <c r="H79" s="50">
        <f>SUM(H76:H78)</f>
        <v>0</v>
      </c>
      <c r="I79" s="45"/>
      <c r="J79" s="50">
        <f>SUM(J76:J78)</f>
        <v>0</v>
      </c>
      <c r="K79" s="60"/>
    </row>
    <row r="80" spans="1:11" s="16" customFormat="1" ht="12">
      <c r="A80" s="33" t="s">
        <v>163</v>
      </c>
      <c r="B80" s="61" t="s">
        <v>164</v>
      </c>
      <c r="C80" s="62"/>
      <c r="D80" s="53"/>
      <c r="E80" s="37"/>
      <c r="F80" s="36"/>
      <c r="G80" s="36"/>
      <c r="H80" s="36"/>
      <c r="I80" s="36"/>
      <c r="J80" s="39"/>
      <c r="K80" s="25">
        <f>SUM(J81:J89)</f>
        <v>0</v>
      </c>
    </row>
    <row r="81" spans="1:11" s="16" customFormat="1" ht="12">
      <c r="A81" s="40" t="s">
        <v>165</v>
      </c>
      <c r="B81" s="41" t="s">
        <v>166</v>
      </c>
      <c r="C81" s="42" t="s">
        <v>20</v>
      </c>
      <c r="D81" s="43">
        <v>14</v>
      </c>
      <c r="E81" s="44">
        <v>0</v>
      </c>
      <c r="F81" s="45">
        <f t="shared" ref="F81:F89" si="8">E81*D81</f>
        <v>0</v>
      </c>
      <c r="G81" s="45">
        <v>0</v>
      </c>
      <c r="H81" s="45">
        <f t="shared" ref="H81:H89" si="9">G81*D81</f>
        <v>0</v>
      </c>
      <c r="I81" s="45">
        <f t="shared" ref="I81:I89" si="10">TRUNC(E81+G81,2)</f>
        <v>0</v>
      </c>
      <c r="J81" s="46">
        <f t="shared" ref="J81:J89" si="11">D81*I81</f>
        <v>0</v>
      </c>
      <c r="K81" s="60"/>
    </row>
    <row r="82" spans="1:11" s="16" customFormat="1" ht="12">
      <c r="A82" s="40" t="s">
        <v>167</v>
      </c>
      <c r="B82" s="41" t="s">
        <v>168</v>
      </c>
      <c r="C82" s="42" t="s">
        <v>20</v>
      </c>
      <c r="D82" s="43">
        <v>4</v>
      </c>
      <c r="E82" s="44">
        <v>0</v>
      </c>
      <c r="F82" s="45">
        <f t="shared" si="8"/>
        <v>0</v>
      </c>
      <c r="G82" s="45">
        <v>0</v>
      </c>
      <c r="H82" s="45">
        <f t="shared" si="9"/>
        <v>0</v>
      </c>
      <c r="I82" s="45">
        <f t="shared" si="10"/>
        <v>0</v>
      </c>
      <c r="J82" s="46">
        <f t="shared" si="11"/>
        <v>0</v>
      </c>
      <c r="K82" s="60"/>
    </row>
    <row r="83" spans="1:11" s="16" customFormat="1" ht="12">
      <c r="A83" s="40" t="s">
        <v>169</v>
      </c>
      <c r="B83" s="63" t="s">
        <v>170</v>
      </c>
      <c r="C83" s="42" t="s">
        <v>20</v>
      </c>
      <c r="D83" s="43">
        <v>1</v>
      </c>
      <c r="E83" s="44">
        <v>0</v>
      </c>
      <c r="F83" s="45">
        <f t="shared" si="8"/>
        <v>0</v>
      </c>
      <c r="G83" s="45">
        <v>0</v>
      </c>
      <c r="H83" s="45">
        <f t="shared" si="9"/>
        <v>0</v>
      </c>
      <c r="I83" s="45">
        <f t="shared" si="10"/>
        <v>0</v>
      </c>
      <c r="J83" s="46">
        <f t="shared" si="11"/>
        <v>0</v>
      </c>
      <c r="K83" s="60"/>
    </row>
    <row r="84" spans="1:11" s="16" customFormat="1" ht="12">
      <c r="A84" s="40" t="s">
        <v>171</v>
      </c>
      <c r="B84" s="41" t="s">
        <v>172</v>
      </c>
      <c r="C84" s="42" t="s">
        <v>20</v>
      </c>
      <c r="D84" s="43">
        <v>1</v>
      </c>
      <c r="E84" s="44">
        <v>0</v>
      </c>
      <c r="F84" s="45">
        <f t="shared" si="8"/>
        <v>0</v>
      </c>
      <c r="G84" s="45">
        <v>0</v>
      </c>
      <c r="H84" s="45">
        <f t="shared" si="9"/>
        <v>0</v>
      </c>
      <c r="I84" s="45">
        <f t="shared" si="10"/>
        <v>0</v>
      </c>
      <c r="J84" s="46">
        <f t="shared" si="11"/>
        <v>0</v>
      </c>
      <c r="K84" s="60"/>
    </row>
    <row r="85" spans="1:11" s="16" customFormat="1" ht="12">
      <c r="A85" s="40" t="s">
        <v>173</v>
      </c>
      <c r="B85" s="41" t="s">
        <v>174</v>
      </c>
      <c r="C85" s="42" t="s">
        <v>20</v>
      </c>
      <c r="D85" s="43">
        <v>1</v>
      </c>
      <c r="E85" s="44">
        <v>0</v>
      </c>
      <c r="F85" s="45">
        <f t="shared" si="8"/>
        <v>0</v>
      </c>
      <c r="G85" s="45">
        <v>0</v>
      </c>
      <c r="H85" s="45">
        <f t="shared" si="9"/>
        <v>0</v>
      </c>
      <c r="I85" s="45">
        <f t="shared" si="10"/>
        <v>0</v>
      </c>
      <c r="J85" s="46">
        <f t="shared" si="11"/>
        <v>0</v>
      </c>
      <c r="K85" s="60"/>
    </row>
    <row r="86" spans="1:11" s="16" customFormat="1" ht="12">
      <c r="A86" s="40" t="s">
        <v>175</v>
      </c>
      <c r="B86" s="41" t="s">
        <v>176</v>
      </c>
      <c r="C86" s="42" t="s">
        <v>20</v>
      </c>
      <c r="D86" s="43">
        <v>1</v>
      </c>
      <c r="E86" s="44">
        <v>0</v>
      </c>
      <c r="F86" s="45">
        <f t="shared" si="8"/>
        <v>0</v>
      </c>
      <c r="G86" s="45">
        <v>0</v>
      </c>
      <c r="H86" s="45">
        <f t="shared" si="9"/>
        <v>0</v>
      </c>
      <c r="I86" s="45">
        <f t="shared" si="10"/>
        <v>0</v>
      </c>
      <c r="J86" s="46">
        <f t="shared" si="11"/>
        <v>0</v>
      </c>
      <c r="K86" s="60"/>
    </row>
    <row r="87" spans="1:11" s="16" customFormat="1" ht="22">
      <c r="A87" s="40" t="s">
        <v>177</v>
      </c>
      <c r="B87" s="41" t="s">
        <v>178</v>
      </c>
      <c r="C87" s="42" t="s">
        <v>20</v>
      </c>
      <c r="D87" s="43">
        <v>1</v>
      </c>
      <c r="E87" s="44">
        <v>0</v>
      </c>
      <c r="F87" s="45">
        <f t="shared" si="8"/>
        <v>0</v>
      </c>
      <c r="G87" s="45">
        <v>0</v>
      </c>
      <c r="H87" s="45">
        <f t="shared" si="9"/>
        <v>0</v>
      </c>
      <c r="I87" s="45">
        <f t="shared" si="10"/>
        <v>0</v>
      </c>
      <c r="J87" s="46">
        <f t="shared" si="11"/>
        <v>0</v>
      </c>
      <c r="K87" s="60"/>
    </row>
    <row r="88" spans="1:11" s="16" customFormat="1" ht="12">
      <c r="A88" s="40" t="s">
        <v>179</v>
      </c>
      <c r="B88" s="63" t="s">
        <v>180</v>
      </c>
      <c r="C88" s="42" t="s">
        <v>20</v>
      </c>
      <c r="D88" s="43">
        <v>1</v>
      </c>
      <c r="E88" s="44">
        <v>0</v>
      </c>
      <c r="F88" s="45">
        <f t="shared" si="8"/>
        <v>0</v>
      </c>
      <c r="G88" s="45">
        <v>0</v>
      </c>
      <c r="H88" s="45">
        <f t="shared" si="9"/>
        <v>0</v>
      </c>
      <c r="I88" s="45">
        <f t="shared" si="10"/>
        <v>0</v>
      </c>
      <c r="J88" s="46">
        <f t="shared" si="11"/>
        <v>0</v>
      </c>
      <c r="K88" s="60"/>
    </row>
    <row r="89" spans="1:11" s="16" customFormat="1" ht="12">
      <c r="A89" s="40" t="s">
        <v>181</v>
      </c>
      <c r="B89" s="41" t="s">
        <v>182</v>
      </c>
      <c r="C89" s="42" t="s">
        <v>20</v>
      </c>
      <c r="D89" s="43">
        <v>1</v>
      </c>
      <c r="E89" s="44">
        <v>0</v>
      </c>
      <c r="F89" s="45">
        <f t="shared" si="8"/>
        <v>0</v>
      </c>
      <c r="G89" s="45">
        <v>0</v>
      </c>
      <c r="H89" s="45">
        <f t="shared" si="9"/>
        <v>0</v>
      </c>
      <c r="I89" s="45">
        <f t="shared" si="10"/>
        <v>0</v>
      </c>
      <c r="J89" s="46">
        <f t="shared" si="11"/>
        <v>0</v>
      </c>
      <c r="K89" s="60"/>
    </row>
    <row r="90" spans="1:11" s="16" customFormat="1" ht="12">
      <c r="A90" s="40"/>
      <c r="B90" s="41"/>
      <c r="C90" s="42"/>
      <c r="D90" s="43"/>
      <c r="E90" s="44"/>
      <c r="F90" s="50">
        <f>SUM(F81:F89)</f>
        <v>0</v>
      </c>
      <c r="G90" s="45"/>
      <c r="H90" s="50">
        <f>SUM(H81:H89)</f>
        <v>0</v>
      </c>
      <c r="I90" s="45"/>
      <c r="J90" s="50">
        <f>SUM(J81:J89)</f>
        <v>0</v>
      </c>
      <c r="K90" s="60"/>
    </row>
    <row r="91" spans="1:11" s="16" customFormat="1" ht="12">
      <c r="A91" s="33" t="s">
        <v>183</v>
      </c>
      <c r="B91" s="61" t="s">
        <v>184</v>
      </c>
      <c r="C91" s="62"/>
      <c r="D91" s="53"/>
      <c r="E91" s="37" t="s">
        <v>154</v>
      </c>
      <c r="F91" s="36"/>
      <c r="G91" s="36" t="s">
        <v>154</v>
      </c>
      <c r="H91" s="36"/>
      <c r="I91" s="36"/>
      <c r="J91" s="39"/>
      <c r="K91" s="25">
        <f>SUM(J92:J93)</f>
        <v>0</v>
      </c>
    </row>
    <row r="92" spans="1:11" s="16" customFormat="1" ht="12">
      <c r="A92" s="40" t="s">
        <v>185</v>
      </c>
      <c r="B92" s="41" t="s">
        <v>186</v>
      </c>
      <c r="C92" s="42" t="s">
        <v>34</v>
      </c>
      <c r="D92" s="43">
        <v>1</v>
      </c>
      <c r="E92" s="44">
        <v>0</v>
      </c>
      <c r="F92" s="45">
        <f>E92*D92</f>
        <v>0</v>
      </c>
      <c r="G92" s="45">
        <v>0</v>
      </c>
      <c r="H92" s="45">
        <f>G92*D92</f>
        <v>0</v>
      </c>
      <c r="I92" s="45">
        <f>TRUNC(E92+G92,2)</f>
        <v>0</v>
      </c>
      <c r="J92" s="46">
        <f>D92*I92</f>
        <v>0</v>
      </c>
      <c r="K92" s="60"/>
    </row>
    <row r="93" spans="1:11" s="16" customFormat="1" ht="12">
      <c r="A93" s="40" t="s">
        <v>187</v>
      </c>
      <c r="B93" s="41" t="s">
        <v>188</v>
      </c>
      <c r="C93" s="42" t="s">
        <v>34</v>
      </c>
      <c r="D93" s="43">
        <v>1</v>
      </c>
      <c r="E93" s="44">
        <v>0</v>
      </c>
      <c r="F93" s="45">
        <f>E93*D93</f>
        <v>0</v>
      </c>
      <c r="G93" s="45">
        <v>0</v>
      </c>
      <c r="H93" s="45">
        <f>G93*D93</f>
        <v>0</v>
      </c>
      <c r="I93" s="45">
        <f>TRUNC(E93+G93,2)</f>
        <v>0</v>
      </c>
      <c r="J93" s="46">
        <f>D93*I93</f>
        <v>0</v>
      </c>
      <c r="K93" s="60"/>
    </row>
    <row r="94" spans="1:11" s="16" customFormat="1" ht="12">
      <c r="A94" s="40"/>
      <c r="B94" s="41"/>
      <c r="C94" s="42"/>
      <c r="D94" s="43"/>
      <c r="E94" s="44"/>
      <c r="F94" s="50">
        <f>SUM(F92:F93)</f>
        <v>0</v>
      </c>
      <c r="G94" s="45"/>
      <c r="H94" s="50">
        <f>SUM(H92:H93)</f>
        <v>0</v>
      </c>
      <c r="I94" s="45"/>
      <c r="J94" s="50">
        <f>SUM(J92:J93)</f>
        <v>0</v>
      </c>
      <c r="K94" s="60"/>
    </row>
    <row r="95" spans="1:11" s="16" customFormat="1" ht="12">
      <c r="A95" s="64"/>
      <c r="B95" s="65"/>
      <c r="C95" s="66"/>
      <c r="D95" s="67"/>
      <c r="E95" s="67"/>
      <c r="F95" s="68"/>
      <c r="G95" s="67"/>
      <c r="H95" s="68"/>
      <c r="I95" s="67"/>
      <c r="J95" s="68"/>
      <c r="K95" s="69"/>
    </row>
    <row r="96" spans="1:11" s="16" customFormat="1" ht="12">
      <c r="A96" s="70" t="s">
        <v>189</v>
      </c>
      <c r="B96" s="71" t="s">
        <v>190</v>
      </c>
      <c r="C96" s="72"/>
      <c r="D96" s="73"/>
      <c r="E96" s="74"/>
      <c r="F96" s="75">
        <f>(F13+F16+F79)</f>
        <v>0</v>
      </c>
      <c r="G96" s="73"/>
      <c r="H96" s="75">
        <f>(H13+H16+H79)</f>
        <v>0</v>
      </c>
      <c r="I96" s="73"/>
      <c r="J96" s="75">
        <f>(J13+J16+J79)</f>
        <v>0</v>
      </c>
      <c r="K96" s="76"/>
    </row>
    <row r="97" spans="1:11" s="16" customFormat="1" ht="12">
      <c r="A97" s="70" t="s">
        <v>191</v>
      </c>
      <c r="B97" s="71" t="s">
        <v>192</v>
      </c>
      <c r="C97" s="72"/>
      <c r="D97" s="73"/>
      <c r="E97" s="74"/>
      <c r="F97" s="75">
        <f>(F69+F74+F90)</f>
        <v>0</v>
      </c>
      <c r="G97" s="73"/>
      <c r="H97" s="75">
        <f>(H69+H74+H90)</f>
        <v>0</v>
      </c>
      <c r="I97" s="73"/>
      <c r="J97" s="75">
        <f>(J69+J74+J90)</f>
        <v>0</v>
      </c>
      <c r="K97" s="76"/>
    </row>
    <row r="98" spans="1:11" s="16" customFormat="1" ht="12">
      <c r="A98" s="70" t="s">
        <v>193</v>
      </c>
      <c r="B98" s="71" t="s">
        <v>194</v>
      </c>
      <c r="C98" s="72"/>
      <c r="D98" s="73"/>
      <c r="E98" s="74"/>
      <c r="F98" s="75">
        <f>F94</f>
        <v>0</v>
      </c>
      <c r="G98" s="73"/>
      <c r="H98" s="75">
        <f>H94</f>
        <v>0</v>
      </c>
      <c r="I98" s="73"/>
      <c r="J98" s="75">
        <f>J94</f>
        <v>0</v>
      </c>
      <c r="K98" s="76"/>
    </row>
    <row r="99" spans="1:11" s="16" customFormat="1" ht="12">
      <c r="A99" s="70" t="s">
        <v>195</v>
      </c>
      <c r="B99" s="71" t="s">
        <v>196</v>
      </c>
      <c r="C99" s="72"/>
      <c r="D99" s="73"/>
      <c r="E99" s="74"/>
      <c r="F99" s="75">
        <f>SUM(F96:F98)</f>
        <v>0</v>
      </c>
      <c r="G99" s="73"/>
      <c r="H99" s="75">
        <f>SUM(H96:H98)</f>
        <v>0</v>
      </c>
      <c r="I99" s="73"/>
      <c r="J99" s="75">
        <f>SUM(J96:J98)</f>
        <v>0</v>
      </c>
      <c r="K99" s="76"/>
    </row>
    <row r="100" spans="1:11" s="16" customFormat="1" ht="12">
      <c r="A100" s="64"/>
      <c r="B100" s="65"/>
      <c r="C100" s="66"/>
      <c r="D100" s="67"/>
      <c r="E100" s="67"/>
      <c r="F100" s="68"/>
      <c r="G100" s="67"/>
      <c r="H100" s="68"/>
      <c r="I100" s="67"/>
      <c r="J100" s="68"/>
      <c r="K100" s="69"/>
    </row>
    <row r="101" spans="1:11" s="16" customFormat="1" ht="12">
      <c r="A101" s="64"/>
      <c r="B101" s="65"/>
      <c r="C101" s="66"/>
      <c r="D101" s="67"/>
      <c r="E101" s="67"/>
      <c r="F101" s="68"/>
      <c r="G101" s="67"/>
      <c r="H101" s="68"/>
      <c r="I101" s="67"/>
      <c r="J101" s="68"/>
      <c r="K101" s="69"/>
    </row>
    <row r="102" spans="1:11" s="16" customFormat="1" ht="12">
      <c r="A102" s="77"/>
      <c r="B102" s="77"/>
      <c r="C102" s="77"/>
      <c r="D102" s="78"/>
      <c r="E102" s="79"/>
      <c r="F102" s="78"/>
      <c r="G102" s="79"/>
      <c r="H102" s="78"/>
      <c r="I102" s="78"/>
      <c r="J102" s="78"/>
      <c r="K102" s="80"/>
    </row>
    <row r="103" spans="1:11" s="16" customFormat="1" ht="12">
      <c r="A103" s="81"/>
      <c r="B103" s="82" t="s">
        <v>197</v>
      </c>
      <c r="C103" s="81"/>
      <c r="D103" s="83"/>
      <c r="E103" s="84"/>
      <c r="G103" s="84"/>
      <c r="H103" s="84"/>
      <c r="I103" s="83"/>
      <c r="J103" s="83"/>
      <c r="K103" s="85"/>
    </row>
    <row r="104" spans="1:11" s="16" customFormat="1" ht="12">
      <c r="A104" s="81"/>
      <c r="C104" s="81"/>
      <c r="D104" s="83"/>
      <c r="E104" s="84"/>
      <c r="F104" s="84"/>
      <c r="G104" s="84"/>
      <c r="H104" s="84"/>
      <c r="I104" s="83"/>
      <c r="J104" s="83"/>
      <c r="K104" s="85"/>
    </row>
    <row r="105" spans="1:11" s="16" customFormat="1" ht="12">
      <c r="A105" s="86"/>
      <c r="B105" s="82" t="s">
        <v>198</v>
      </c>
      <c r="C105" s="86"/>
      <c r="D105" s="84"/>
      <c r="E105" s="84"/>
      <c r="F105" s="84"/>
      <c r="G105" s="84"/>
      <c r="H105" s="84"/>
      <c r="I105" s="84"/>
      <c r="J105" s="84"/>
      <c r="K105" s="87"/>
    </row>
    <row r="106" spans="1:11" s="16" customFormat="1" ht="12">
      <c r="A106" s="86"/>
      <c r="B106" s="88"/>
      <c r="C106" s="86"/>
      <c r="D106" s="84"/>
      <c r="E106" s="84"/>
      <c r="F106" s="84"/>
      <c r="G106" s="84"/>
      <c r="H106" s="84"/>
      <c r="I106" s="84"/>
      <c r="J106" s="84"/>
      <c r="K106" s="87"/>
    </row>
    <row r="107" spans="1:11" s="16" customFormat="1" ht="12">
      <c r="A107" s="86"/>
      <c r="B107" s="88" t="s">
        <v>199</v>
      </c>
      <c r="C107" s="86"/>
      <c r="D107" s="84"/>
      <c r="E107" s="84"/>
      <c r="F107" s="84"/>
      <c r="G107" s="84"/>
      <c r="H107" s="84"/>
      <c r="I107" s="84"/>
      <c r="J107" s="84"/>
      <c r="K107" s="87"/>
    </row>
    <row r="108" spans="1:11" s="16" customFormat="1" ht="12">
      <c r="A108" s="86"/>
      <c r="C108" s="86"/>
      <c r="D108" s="84"/>
      <c r="E108" s="84"/>
      <c r="F108" s="84"/>
      <c r="G108" s="84"/>
      <c r="H108" s="84"/>
      <c r="I108" s="83"/>
      <c r="J108" s="83"/>
      <c r="K108" s="87"/>
    </row>
    <row r="109" spans="1:11" s="16" customFormat="1" ht="12">
      <c r="A109" s="86"/>
      <c r="B109" s="86"/>
      <c r="C109" s="86"/>
      <c r="D109" s="84"/>
      <c r="E109" s="84"/>
      <c r="F109" s="84"/>
      <c r="G109" s="84"/>
      <c r="H109" s="84"/>
      <c r="I109" s="84"/>
      <c r="J109" s="84"/>
      <c r="K109" s="87"/>
    </row>
    <row r="110" spans="1:11" s="16" customFormat="1" ht="12">
      <c r="A110" s="86"/>
      <c r="B110" s="86"/>
      <c r="C110" s="86"/>
      <c r="D110" s="84"/>
      <c r="E110" s="84"/>
      <c r="F110" s="84"/>
      <c r="G110" s="84"/>
      <c r="H110" s="84"/>
      <c r="I110" s="95" t="s">
        <v>200</v>
      </c>
      <c r="J110" s="95"/>
      <c r="K110" s="87"/>
    </row>
    <row r="111" spans="1:11">
      <c r="A111" s="2"/>
      <c r="B111" s="2"/>
      <c r="C111" s="2"/>
      <c r="D111" s="3"/>
      <c r="E111" s="3"/>
      <c r="F111" s="3"/>
      <c r="G111" s="3"/>
      <c r="H111" s="3"/>
      <c r="I111" s="3"/>
      <c r="J111" s="3"/>
      <c r="K111" s="10"/>
    </row>
    <row r="112" spans="1:11">
      <c r="A112" s="2"/>
      <c r="B112" s="2"/>
      <c r="C112" s="2"/>
      <c r="D112" s="3"/>
      <c r="E112" s="3"/>
      <c r="F112" s="3"/>
      <c r="G112" s="3"/>
      <c r="H112" s="3"/>
      <c r="I112" s="3"/>
      <c r="J112" s="3"/>
      <c r="K112" s="10"/>
    </row>
    <row r="113" spans="1:11">
      <c r="A113" s="2"/>
      <c r="B113" s="2"/>
      <c r="C113" s="2"/>
      <c r="D113" s="3"/>
      <c r="E113" s="3"/>
      <c r="F113" s="3"/>
      <c r="G113" s="3"/>
      <c r="H113" s="3"/>
      <c r="I113" s="3"/>
      <c r="J113" s="3"/>
      <c r="K113" s="10"/>
    </row>
    <row r="114" spans="1:11">
      <c r="A114" s="2"/>
      <c r="B114" s="2"/>
      <c r="C114" s="2"/>
      <c r="D114" s="3"/>
      <c r="E114" s="3"/>
      <c r="F114" s="3"/>
      <c r="G114" s="3"/>
      <c r="H114" s="3"/>
      <c r="I114" s="3"/>
      <c r="J114" s="3"/>
      <c r="K114" s="10"/>
    </row>
    <row r="115" spans="1:11">
      <c r="A115" s="2"/>
      <c r="B115" s="2"/>
      <c r="C115" s="2"/>
      <c r="D115" s="3"/>
      <c r="E115" s="3"/>
      <c r="F115" s="3"/>
      <c r="G115" s="3"/>
      <c r="H115" s="3"/>
      <c r="I115" s="3"/>
      <c r="J115" s="3"/>
      <c r="K115" s="10"/>
    </row>
    <row r="116" spans="1:11">
      <c r="A116" s="2"/>
      <c r="B116" s="2"/>
      <c r="C116" s="2"/>
      <c r="D116" s="3"/>
      <c r="E116" s="3"/>
      <c r="F116" s="3"/>
      <c r="G116" s="3"/>
      <c r="H116" s="3"/>
      <c r="I116" s="3"/>
      <c r="J116" s="3"/>
      <c r="K116" s="10"/>
    </row>
    <row r="117" spans="1:11">
      <c r="A117" s="2"/>
      <c r="B117" s="2"/>
      <c r="C117" s="2"/>
      <c r="D117" s="10"/>
      <c r="E117" s="89"/>
      <c r="F117" s="89"/>
      <c r="G117" s="89"/>
      <c r="H117" s="89"/>
    </row>
    <row r="118" spans="1:11">
      <c r="A118" s="89"/>
      <c r="B118" s="89"/>
      <c r="C118" s="89"/>
      <c r="D118" s="89"/>
      <c r="E118" s="89"/>
      <c r="F118" s="89"/>
      <c r="G118" s="89"/>
      <c r="H118" s="89"/>
    </row>
    <row r="119" spans="1:11">
      <c r="A119" s="89"/>
      <c r="B119" s="89"/>
      <c r="C119" s="89"/>
      <c r="D119" s="90"/>
      <c r="E119" s="90"/>
      <c r="F119" s="90"/>
      <c r="G119" s="4"/>
      <c r="H119" s="89"/>
    </row>
    <row r="120" spans="1:11">
      <c r="A120" s="89"/>
      <c r="B120" s="89"/>
      <c r="C120" s="89"/>
      <c r="D120" s="90"/>
      <c r="E120" s="90"/>
      <c r="F120" s="90"/>
      <c r="G120" s="4"/>
      <c r="H120" s="89"/>
    </row>
    <row r="121" spans="1:11">
      <c r="A121" s="89"/>
      <c r="B121" s="89"/>
      <c r="C121" s="89"/>
      <c r="D121" s="90"/>
      <c r="E121" s="90"/>
      <c r="F121" s="90"/>
      <c r="G121" s="4"/>
      <c r="H121" s="89"/>
    </row>
    <row r="122" spans="1:11">
      <c r="A122" s="89"/>
      <c r="B122" s="89"/>
      <c r="C122" s="89"/>
      <c r="D122" s="90"/>
      <c r="E122" s="90"/>
      <c r="F122" s="90"/>
      <c r="G122" s="4"/>
      <c r="H122" s="89"/>
    </row>
  </sheetData>
  <mergeCells count="7">
    <mergeCell ref="I110:J110"/>
    <mergeCell ref="A3:J3"/>
    <mergeCell ref="A4:B4"/>
    <mergeCell ref="A5:H5"/>
    <mergeCell ref="E7:F7"/>
    <mergeCell ref="G7:H7"/>
    <mergeCell ref="I7:J7"/>
  </mergeCells>
  <printOptions horizontalCentered="1"/>
  <pageMargins left="0.31527777777777777" right="0.31527777777777777" top="0.39374999999999999" bottom="0.39374999999999999" header="0.51180555555555551" footer="0.31527777777777777"/>
  <pageSetup paperSize="9" firstPageNumber="0" fitToHeight="4" orientation="landscape" horizontalDpi="300" verticalDpi="300"/>
  <headerFooter>
    <oddFooter>&amp;CPágina &amp;P de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zoomScalePageLayoutView="90" workbookViewId="0"/>
  </sheetViews>
  <sheetFormatPr baseColWidth="10" defaultColWidth="8.83203125" defaultRowHeight="14" x14ac:dyDescent="0"/>
  <sheetData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zoomScalePageLayoutView="90" workbookViewId="0"/>
  </sheetViews>
  <sheetFormatPr baseColWidth="10" defaultColWidth="8.83203125" defaultRowHeight="14" x14ac:dyDescent="0"/>
  <sheetData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